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8160" activeTab="0"/>
  </bookViews>
  <sheets>
    <sheet name="проєкт" sheetId="1" r:id="rId1"/>
  </sheets>
  <definedNames>
    <definedName name="_xlnm.Print_Area" localSheetId="0">'проєкт'!$A$1:$G$111</definedName>
  </definedNames>
  <calcPr fullCalcOnLoad="1"/>
</workbook>
</file>

<file path=xl/sharedStrings.xml><?xml version="1.0" encoding="utf-8"?>
<sst xmlns="http://schemas.openxmlformats.org/spreadsheetml/2006/main" count="141" uniqueCount="118">
  <si>
    <t>КЕКВ</t>
  </si>
  <si>
    <t>Назва видатків</t>
  </si>
  <si>
    <t>Загальні видатки</t>
  </si>
  <si>
    <t>Спеціальні видатки</t>
  </si>
  <si>
    <t>ВСЬОГО</t>
  </si>
  <si>
    <t>А саме:</t>
  </si>
  <si>
    <t>грн</t>
  </si>
  <si>
    <t>щодо змін до  бюджету Березанської міської ради</t>
  </si>
  <si>
    <t>КПК</t>
  </si>
  <si>
    <t>грн.</t>
  </si>
  <si>
    <t xml:space="preserve"> </t>
  </si>
  <si>
    <r>
      <t xml:space="preserve">Пояснювальна записка                             </t>
    </r>
    <r>
      <rPr>
        <b/>
        <sz val="12"/>
        <color indexed="10"/>
        <rFont val="Times New Roman"/>
        <family val="1"/>
      </rPr>
      <t xml:space="preserve">   </t>
    </r>
  </si>
  <si>
    <r>
      <t xml:space="preserve">                 Керуючись </t>
    </r>
    <r>
      <rPr>
        <sz val="11"/>
        <rFont val="Times New Roman"/>
        <family val="1"/>
      </rPr>
      <t>ст.24</t>
    </r>
    <r>
      <rPr>
        <sz val="11"/>
        <color indexed="8"/>
        <rFont val="Times New Roman"/>
        <family val="1"/>
      </rPr>
      <t xml:space="preserve"> Бюджетного Кодексу України, ст. 26 Закону України " Про місцеве самоврядування в України", в зв"язку з виробничою необхідністю вносяться зміни до рішення про бюджет Березанської міської територіальної громади на 2021 рік на предмет затвердження  бюджетних призначень, як таких, що не були враховані при плануванні бюджету на поточний  рік, тобто проведено розподіл та  перерозподіл коштів на нижче наведені видатки  . </t>
    </r>
  </si>
  <si>
    <t>2010</t>
  </si>
  <si>
    <t>КВК</t>
  </si>
  <si>
    <r>
      <t xml:space="preserve">Загальна сума  дохідної та видаткової частини бюджету </t>
    </r>
    <r>
      <rPr>
        <b/>
        <sz val="12"/>
        <color indexed="8"/>
        <rFont val="Times New Roman"/>
        <family val="1"/>
      </rPr>
      <t xml:space="preserve"> </t>
    </r>
    <r>
      <rPr>
        <b/>
        <sz val="12"/>
        <rFont val="Times New Roman"/>
        <family val="1"/>
      </rPr>
      <t xml:space="preserve">зміниться  на </t>
    </r>
  </si>
  <si>
    <t>РАЗОМ</t>
  </si>
  <si>
    <t>Утримання спортивних споруд</t>
  </si>
  <si>
    <t>перерозподіл заг.фонд</t>
  </si>
  <si>
    <r>
      <t xml:space="preserve">Начальник фінансового управління                                    </t>
    </r>
    <r>
      <rPr>
        <b/>
        <sz val="11"/>
        <rFont val="Times New Roman"/>
        <family val="1"/>
      </rPr>
      <t xml:space="preserve"> Валентина МАТВІЄНКО</t>
    </r>
  </si>
  <si>
    <t>Утримання дорожної інфраструктури</t>
  </si>
  <si>
    <t>Березанська міська лікарня</t>
  </si>
  <si>
    <t>3140</t>
  </si>
  <si>
    <t>Оздоровлення та відпочинок дітей</t>
  </si>
  <si>
    <t>Окремі заходи</t>
  </si>
  <si>
    <t>7640</t>
  </si>
  <si>
    <t>Членські внески асоціації "Енергоефективні міста України"</t>
  </si>
  <si>
    <t>Благоустрій території громади</t>
  </si>
  <si>
    <t>4020</t>
  </si>
  <si>
    <t>Окремі заходи  (день міста)</t>
  </si>
  <si>
    <t>0180</t>
  </si>
  <si>
    <t>Інша діяльність у сфері державного управління</t>
  </si>
  <si>
    <t>Окремі заходи (в/ч)</t>
  </si>
  <si>
    <t>Дошкільні навчальні заклади</t>
  </si>
  <si>
    <t>Оплата природного газу</t>
  </si>
  <si>
    <t>Надання середньої  загальної освіти</t>
  </si>
  <si>
    <t>сервітути</t>
  </si>
  <si>
    <t>спец фонд(БР)</t>
  </si>
  <si>
    <t>Керівництво - відділ освіти</t>
  </si>
  <si>
    <t>0160</t>
  </si>
  <si>
    <t>Оплата водопостачання та водовідведення</t>
  </si>
  <si>
    <t>1010</t>
  </si>
  <si>
    <t>1021</t>
  </si>
  <si>
    <t>6020</t>
  </si>
  <si>
    <t>Комунсервіс</t>
  </si>
  <si>
    <t>Фінансове управління</t>
  </si>
  <si>
    <t>5041</t>
  </si>
  <si>
    <t>Програма інформатизації(Ф .У)</t>
  </si>
  <si>
    <t>7520</t>
  </si>
  <si>
    <t>Окремі заходи  (перевезення)</t>
  </si>
  <si>
    <t>Первинна медична допомога населенню</t>
  </si>
  <si>
    <t>5012</t>
  </si>
  <si>
    <t>Проведення змагань не олімпійських видів спорту</t>
  </si>
  <si>
    <t xml:space="preserve">Окремі заходи  </t>
  </si>
  <si>
    <t>Придбання дитячого майданчика (Березань 2)-споживання</t>
  </si>
  <si>
    <t>Капітальне будівництво мультифункціонального майданчика БР</t>
  </si>
  <si>
    <t>Продукти харчування</t>
  </si>
  <si>
    <t>9760</t>
  </si>
  <si>
    <t>37</t>
  </si>
  <si>
    <t>Субвенція з місцевого бюджету на реалізацію проектів співробітництва між територіальними громадами</t>
  </si>
  <si>
    <t>Міськвиконком</t>
  </si>
  <si>
    <t>Інші поточні видатки</t>
  </si>
  <si>
    <t>Членські внески асоціації ОТГ</t>
  </si>
  <si>
    <t>2111</t>
  </si>
  <si>
    <t>Бібліотеки</t>
  </si>
  <si>
    <t>Заробітна плата</t>
  </si>
  <si>
    <t>Нарахування на заробітну плату</t>
  </si>
  <si>
    <t>4030</t>
  </si>
  <si>
    <t>4040</t>
  </si>
  <si>
    <t>Музей</t>
  </si>
  <si>
    <t>5031</t>
  </si>
  <si>
    <t>ДЮСШ</t>
  </si>
  <si>
    <t>6013</t>
  </si>
  <si>
    <t>Поточні трансферти (енергоносії )</t>
  </si>
  <si>
    <t>Поточні трансферти наказ 89</t>
  </si>
  <si>
    <t>02</t>
  </si>
  <si>
    <t>О6</t>
  </si>
  <si>
    <t>Фінансова підтримка музичних колективів</t>
  </si>
  <si>
    <t>Школа мистецтв</t>
  </si>
  <si>
    <t>1080</t>
  </si>
  <si>
    <t>1141</t>
  </si>
  <si>
    <t>Забезпечення діяльності інших закладів</t>
  </si>
  <si>
    <t>Здійснення  заходів із землеустрою</t>
  </si>
  <si>
    <t>Поточний ремонт зали (с.Лехнівка, б.Центральний, 14В)</t>
  </si>
  <si>
    <t>Придбання (електрокотли)</t>
  </si>
  <si>
    <t>Програма інформатизації( Комунсервіс)</t>
  </si>
  <si>
    <t>Поточні трансферти (доплата спеціалістам=36 тести=35,встановлення вікон 500+ охорона48+49,8 меблі травматологія)</t>
  </si>
  <si>
    <t>субвенція НУШ</t>
  </si>
  <si>
    <t>НУШ</t>
  </si>
  <si>
    <t xml:space="preserve">Придбання обладнання </t>
  </si>
  <si>
    <t>Поточні трансферти (Лехнівка)</t>
  </si>
  <si>
    <t>Окремі заходи (тер оборона)</t>
  </si>
  <si>
    <t>1182</t>
  </si>
  <si>
    <t>1181</t>
  </si>
  <si>
    <t>Предмети, матеріали (на електрокотли)</t>
  </si>
  <si>
    <t>Поточні трансферти наказ 86 (Створення сучасного майданчику для пляжного волейболу -озеро Центральне)</t>
  </si>
  <si>
    <t>Створення сучасного майданчику для пляжного волейболу -озеро Центральне) наказ 86</t>
  </si>
  <si>
    <t xml:space="preserve">Водоканал </t>
  </si>
  <si>
    <t>Поточні трансферти (енергоносії ) наказ 89 (Березань)</t>
  </si>
  <si>
    <t>від 23.09.2021 року № 302-24-VIII</t>
  </si>
  <si>
    <t>Капітальні трансферти органам державного управління інших рівнів (придбання автомобіля для поліцеської дільниці)</t>
  </si>
  <si>
    <t>Предмети, матеріали, обладнання</t>
  </si>
  <si>
    <t>Предмети, матеріали, обладнання (сітка)</t>
  </si>
  <si>
    <t>Виготовлення проєетно-кошторисної документації - ЗОШ Садове фундамент</t>
  </si>
  <si>
    <t>Придбання обладнання (кейтеринги)</t>
  </si>
  <si>
    <t>Поточні трансферти (перенесено на придбання ПММ 6030-400 наказ +щебінь 50)</t>
  </si>
  <si>
    <t>Оплата послуг (крім комунальних- геодезійні роботи під ЦНАП)</t>
  </si>
  <si>
    <t>Поточні трансферти (придбання ПММ=400 наказ,з/пл=100 )</t>
  </si>
  <si>
    <t>Поточні трансферти (зарплата з нарахуванням,послуги вишки)</t>
  </si>
  <si>
    <t>Виготовленняпроектно-кошторисної документації (ЦНАП)</t>
  </si>
  <si>
    <t>Окремі заходи (ліцей)</t>
  </si>
  <si>
    <t>Окремі заходи (суд)</t>
  </si>
  <si>
    <t>Корегування проекту капітального ремонту вул Привокзальна</t>
  </si>
  <si>
    <t>Капітальний ремонт вул Некрасова</t>
  </si>
  <si>
    <t>Поточні трансферти (обслуговування відеокамер)</t>
  </si>
  <si>
    <t>Оплата послуг (крім комунальних)</t>
  </si>
  <si>
    <t>Оплата послуг (прочистка системи опалення Лелеченька)</t>
  </si>
  <si>
    <t>Предмети, матеріали, обладнання (пальне)</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</si>
</sst>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57">
    <font>
      <sz val="11"/>
      <color theme="1"/>
      <name val="Calibri"/>
      <family val="2"/>
    </font>
    <font>
      <sz val="11"/>
      <color indexed="8"/>
      <name val="Calibri"/>
      <family val="2"/>
    </font>
    <font>
      <sz val="12"/>
      <color indexed="8"/>
      <name val="Times New Roman"/>
      <family val="1"/>
    </font>
    <font>
      <b/>
      <sz val="12"/>
      <color indexed="8"/>
      <name val="Times New Roman"/>
      <family val="1"/>
    </font>
    <font>
      <sz val="12"/>
      <name val="Times New Roman"/>
      <family val="1"/>
    </font>
    <font>
      <b/>
      <sz val="12"/>
      <name val="Times New Roman"/>
      <family val="1"/>
    </font>
    <font>
      <sz val="11"/>
      <color indexed="8"/>
      <name val="Times New Roman"/>
      <family val="1"/>
    </font>
    <font>
      <sz val="11"/>
      <name val="Times New Roman"/>
      <family val="1"/>
    </font>
    <font>
      <sz val="14"/>
      <name val="Times New Roman"/>
      <family val="1"/>
    </font>
    <font>
      <b/>
      <sz val="12"/>
      <color indexed="10"/>
      <name val="Times New Roman"/>
      <family val="1"/>
    </font>
    <font>
      <sz val="10"/>
      <color indexed="8"/>
      <name val="Times New Roman"/>
      <family val="1"/>
    </font>
    <font>
      <i/>
      <sz val="12"/>
      <color indexed="8"/>
      <name val="Times New Roman"/>
      <family val="1"/>
    </font>
    <font>
      <i/>
      <sz val="12"/>
      <name val="Times New Roman"/>
      <family val="1"/>
    </font>
    <font>
      <b/>
      <i/>
      <sz val="12"/>
      <name val="Times New Roman"/>
      <family val="1"/>
    </font>
    <font>
      <b/>
      <sz val="11"/>
      <name val="Times New Roman"/>
      <family val="1"/>
    </font>
    <font>
      <b/>
      <sz val="10"/>
      <color indexed="8"/>
      <name val="Times New Roman"/>
      <family val="1"/>
    </font>
    <font>
      <b/>
      <sz val="10"/>
      <name val="Times New Roman"/>
      <family val="1"/>
    </font>
    <font>
      <b/>
      <sz val="11"/>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2"/>
      <color indexed="1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0"/>
      <color indexed="8"/>
      <name val="Calibri"/>
      <family val="2"/>
    </font>
    <font>
      <u val="single"/>
      <sz val="12.2"/>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2"/>
      <color theme="10"/>
      <name val="Calibri"/>
      <family val="2"/>
    </font>
    <font>
      <b/>
      <sz val="11"/>
      <color theme="1"/>
      <name val="Calibri"/>
      <family val="2"/>
    </font>
    <font>
      <b/>
      <sz val="11"/>
      <color theme="0"/>
      <name val="Calibri"/>
      <family val="2"/>
    </font>
    <font>
      <sz val="11"/>
      <color rgb="FF9C6500"/>
      <name val="Calibri"/>
      <family val="2"/>
    </font>
    <font>
      <sz val="10"/>
      <color theme="1"/>
      <name val="Calibri"/>
      <family val="2"/>
    </font>
    <font>
      <u val="single"/>
      <sz val="12.2"/>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13" borderId="0" applyNumberFormat="0" applyBorder="0" applyAlignment="0" applyProtection="0"/>
    <xf numFmtId="0" fontId="38" fillId="3"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1" applyNumberFormat="0" applyAlignment="0" applyProtection="0"/>
    <xf numFmtId="0" fontId="40" fillId="2" borderId="2" applyNumberFormat="0" applyAlignment="0" applyProtection="0"/>
    <xf numFmtId="0" fontId="41" fillId="2" borderId="1" applyNumberFormat="0" applyAlignment="0" applyProtection="0"/>
    <xf numFmtId="0" fontId="42" fillId="0" borderId="0" applyNumberForma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3" fillId="0" borderId="6" applyNumberFormat="0" applyFill="0" applyAlignment="0" applyProtection="0"/>
    <xf numFmtId="0" fontId="44" fillId="20" borderId="7" applyNumberFormat="0" applyAlignment="0" applyProtection="0"/>
    <xf numFmtId="0" fontId="29" fillId="0" borderId="0" applyNumberFormat="0" applyFill="0" applyBorder="0" applyAlignment="0" applyProtection="0"/>
    <xf numFmtId="0" fontId="45" fillId="21" borderId="0" applyNumberFormat="0" applyBorder="0" applyAlignment="0" applyProtection="0"/>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7" fillId="0" borderId="0" applyNumberFormat="0" applyFill="0" applyBorder="0" applyAlignment="0" applyProtection="0"/>
    <xf numFmtId="0" fontId="48" fillId="22" borderId="0" applyNumberFormat="0" applyBorder="0" applyAlignment="0" applyProtection="0"/>
    <xf numFmtId="0" fontId="49"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52" fillId="24" borderId="0" applyNumberFormat="0" applyBorder="0" applyAlignment="0" applyProtection="0"/>
  </cellStyleXfs>
  <cellXfs count="106">
    <xf numFmtId="0" fontId="0" fillId="0" borderId="0" xfId="0" applyFont="1" applyAlignment="1">
      <alignment/>
    </xf>
    <xf numFmtId="0" fontId="3" fillId="0" borderId="0" xfId="0" applyFont="1" applyFill="1" applyAlignment="1">
      <alignment horizontal="center"/>
    </xf>
    <xf numFmtId="0" fontId="2" fillId="0" borderId="0" xfId="0" applyFont="1" applyFill="1" applyAlignment="1">
      <alignment/>
    </xf>
    <xf numFmtId="49" fontId="2" fillId="0" borderId="0" xfId="0" applyNumberFormat="1" applyFont="1" applyFill="1" applyAlignment="1">
      <alignment horizontal="center" vertical="center"/>
    </xf>
    <xf numFmtId="0" fontId="2" fillId="0" borderId="0" xfId="0" applyFont="1" applyFill="1" applyAlignment="1">
      <alignment/>
    </xf>
    <xf numFmtId="0" fontId="6" fillId="0" borderId="0" xfId="0" applyFont="1" applyFill="1" applyAlignment="1">
      <alignment/>
    </xf>
    <xf numFmtId="2" fontId="3" fillId="0" borderId="0" xfId="0" applyNumberFormat="1" applyFont="1" applyFill="1" applyAlignment="1">
      <alignment/>
    </xf>
    <xf numFmtId="0" fontId="2" fillId="0" borderId="0" xfId="0" applyFont="1" applyFill="1" applyAlignment="1">
      <alignment horizontal="right"/>
    </xf>
    <xf numFmtId="49" fontId="5"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2" fontId="4" fillId="0" borderId="0" xfId="0" applyNumberFormat="1" applyFont="1" applyFill="1" applyBorder="1" applyAlignment="1">
      <alignment horizontal="center" vertical="center" wrapText="1"/>
    </xf>
    <xf numFmtId="2" fontId="3" fillId="0" borderId="0" xfId="0" applyNumberFormat="1" applyFont="1" applyFill="1" applyAlignment="1">
      <alignment horizontal="center" wrapText="1"/>
    </xf>
    <xf numFmtId="2" fontId="2" fillId="0" borderId="0" xfId="0" applyNumberFormat="1" applyFont="1" applyFill="1" applyAlignment="1">
      <alignment/>
    </xf>
    <xf numFmtId="0" fontId="3" fillId="0" borderId="0" xfId="0" applyFont="1" applyFill="1" applyAlignment="1">
      <alignment horizontal="center" wrapText="1"/>
    </xf>
    <xf numFmtId="0" fontId="2" fillId="0" borderId="0" xfId="0" applyFont="1" applyFill="1" applyAlignment="1">
      <alignment wrapText="1"/>
    </xf>
    <xf numFmtId="0" fontId="3" fillId="0" borderId="0" xfId="0" applyFont="1" applyFill="1" applyAlignment="1">
      <alignment wrapText="1"/>
    </xf>
    <xf numFmtId="0" fontId="10" fillId="0" borderId="0" xfId="0" applyFont="1" applyFill="1" applyAlignment="1">
      <alignment/>
    </xf>
    <xf numFmtId="0" fontId="2" fillId="0" borderId="0" xfId="0" applyFont="1" applyFill="1" applyBorder="1" applyAlignment="1">
      <alignment/>
    </xf>
    <xf numFmtId="2"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3" fillId="0" borderId="0" xfId="0" applyFont="1" applyFill="1" applyBorder="1" applyAlignment="1">
      <alignment/>
    </xf>
    <xf numFmtId="0" fontId="2" fillId="0" borderId="0" xfId="0" applyFont="1" applyFill="1" applyAlignment="1">
      <alignment horizontal="center" vertical="center"/>
    </xf>
    <xf numFmtId="0" fontId="3" fillId="0" borderId="10" xfId="0" applyFont="1" applyFill="1" applyBorder="1" applyAlignment="1">
      <alignment horizontal="center" wrapText="1"/>
    </xf>
    <xf numFmtId="0" fontId="2" fillId="0" borderId="10" xfId="0" applyFont="1" applyFill="1" applyBorder="1" applyAlignment="1">
      <alignment horizontal="center" vertical="center"/>
    </xf>
    <xf numFmtId="2" fontId="3" fillId="0" borderId="10" xfId="0" applyNumberFormat="1" applyFont="1" applyFill="1" applyBorder="1" applyAlignment="1">
      <alignment horizontal="center"/>
    </xf>
    <xf numFmtId="2" fontId="2" fillId="0" borderId="10" xfId="0" applyNumberFormat="1" applyFont="1" applyFill="1" applyBorder="1" applyAlignment="1">
      <alignment horizontal="center"/>
    </xf>
    <xf numFmtId="2" fontId="6" fillId="0" borderId="0" xfId="0" applyNumberFormat="1" applyFont="1" applyFill="1" applyAlignment="1">
      <alignment/>
    </xf>
    <xf numFmtId="0" fontId="3" fillId="0" borderId="0" xfId="0" applyFont="1" applyFill="1" applyAlignment="1">
      <alignment horizontal="left" wrapText="1"/>
    </xf>
    <xf numFmtId="0" fontId="5" fillId="0" borderId="10" xfId="0" applyFont="1" applyFill="1" applyBorder="1" applyAlignment="1">
      <alignment horizontal="center" vertical="center"/>
    </xf>
    <xf numFmtId="2" fontId="11" fillId="0" borderId="10" xfId="0" applyNumberFormat="1" applyFont="1" applyFill="1" applyBorder="1" applyAlignment="1">
      <alignment horizontal="center"/>
    </xf>
    <xf numFmtId="0" fontId="4" fillId="0" borderId="10" xfId="0" applyFont="1" applyFill="1" applyBorder="1" applyAlignment="1">
      <alignment horizontal="center" vertical="center"/>
    </xf>
    <xf numFmtId="0" fontId="12" fillId="0" borderId="10" xfId="0" applyFont="1" applyFill="1" applyBorder="1" applyAlignment="1">
      <alignment horizontal="right" vertical="center"/>
    </xf>
    <xf numFmtId="2" fontId="12" fillId="0" borderId="10" xfId="0" applyNumberFormat="1"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2" fontId="3" fillId="0" borderId="0" xfId="0" applyNumberFormat="1" applyFont="1" applyFill="1" applyBorder="1" applyAlignment="1">
      <alignment horizontal="center"/>
    </xf>
    <xf numFmtId="0" fontId="4" fillId="0" borderId="0" xfId="0" applyFont="1" applyFill="1" applyBorder="1" applyAlignment="1">
      <alignment horizontal="left" vertical="center"/>
    </xf>
    <xf numFmtId="2" fontId="2" fillId="0" borderId="0" xfId="0" applyNumberFormat="1" applyFont="1" applyFill="1" applyBorder="1" applyAlignment="1">
      <alignment horizontal="center"/>
    </xf>
    <xf numFmtId="0" fontId="13" fillId="0" borderId="10" xfId="0" applyFont="1" applyFill="1" applyBorder="1" applyAlignment="1">
      <alignment horizontal="right" vertical="center"/>
    </xf>
    <xf numFmtId="0" fontId="2" fillId="0" borderId="10" xfId="0" applyFont="1" applyFill="1" applyBorder="1" applyAlignment="1">
      <alignment horizontal="left" wrapText="1"/>
    </xf>
    <xf numFmtId="0" fontId="4" fillId="0" borderId="0" xfId="0" applyFont="1" applyFill="1" applyBorder="1" applyAlignment="1">
      <alignment horizontal="center" vertical="center"/>
    </xf>
    <xf numFmtId="0" fontId="12" fillId="0" borderId="0" xfId="0" applyFont="1" applyFill="1" applyBorder="1" applyAlignment="1">
      <alignment horizontal="right" vertical="center"/>
    </xf>
    <xf numFmtId="2" fontId="12" fillId="0" borderId="0" xfId="0" applyNumberFormat="1" applyFont="1" applyFill="1" applyBorder="1" applyAlignment="1">
      <alignment horizontal="center" vertical="center" wrapText="1"/>
    </xf>
    <xf numFmtId="2" fontId="11" fillId="0" borderId="0" xfId="0" applyNumberFormat="1" applyFont="1" applyFill="1" applyBorder="1" applyAlignment="1">
      <alignment horizontal="center"/>
    </xf>
    <xf numFmtId="2" fontId="13" fillId="0" borderId="0" xfId="0" applyNumberFormat="1" applyFont="1" applyFill="1" applyBorder="1" applyAlignment="1">
      <alignment horizontal="center" vertical="center" wrapText="1"/>
    </xf>
    <xf numFmtId="0" fontId="13" fillId="0" borderId="0" xfId="0" applyFont="1" applyFill="1" applyBorder="1" applyAlignment="1">
      <alignment horizontal="right" vertical="center"/>
    </xf>
    <xf numFmtId="0" fontId="2" fillId="0" borderId="11" xfId="0"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2" fontId="2" fillId="0" borderId="10" xfId="0" applyNumberFormat="1" applyFont="1" applyFill="1" applyBorder="1" applyAlignment="1">
      <alignment horizontal="center" vertical="center"/>
    </xf>
    <xf numFmtId="0" fontId="17" fillId="0" borderId="12" xfId="53" applyFont="1" applyFill="1" applyBorder="1" applyAlignment="1" applyProtection="1">
      <alignment horizontal="center" vertical="top" wrapText="1"/>
      <protection/>
    </xf>
    <xf numFmtId="0" fontId="18" fillId="0" borderId="10" xfId="0" applyFont="1" applyFill="1" applyBorder="1" applyAlignment="1">
      <alignment horizontal="center" vertical="center"/>
    </xf>
    <xf numFmtId="49" fontId="2"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3" fillId="0" borderId="0" xfId="0" applyFont="1" applyFill="1" applyAlignment="1">
      <alignment horizontal="left"/>
    </xf>
    <xf numFmtId="0" fontId="54" fillId="0" borderId="0" xfId="0" applyFont="1" applyFill="1" applyAlignment="1">
      <alignment/>
    </xf>
    <xf numFmtId="2" fontId="5" fillId="0" borderId="0" xfId="0" applyNumberFormat="1" applyFont="1" applyFill="1" applyBorder="1" applyAlignment="1">
      <alignment horizontal="left" vertical="center" wrapText="1"/>
    </xf>
    <xf numFmtId="0" fontId="55" fillId="0" borderId="0" xfId="0" applyFont="1" applyFill="1" applyAlignment="1">
      <alignment/>
    </xf>
    <xf numFmtId="2" fontId="4"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xf>
    <xf numFmtId="0" fontId="53" fillId="0" borderId="0" xfId="0" applyFont="1" applyFill="1" applyBorder="1" applyAlignment="1">
      <alignment horizontal="left"/>
    </xf>
    <xf numFmtId="0" fontId="53" fillId="0" borderId="13"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5" xfId="0"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54" fillId="0" borderId="10" xfId="0" applyFont="1" applyFill="1" applyBorder="1" applyAlignment="1">
      <alignment vertical="center"/>
    </xf>
    <xf numFmtId="49" fontId="3" fillId="0" borderId="11"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56" fillId="0" borderId="13" xfId="0" applyFont="1" applyFill="1" applyBorder="1" applyAlignment="1">
      <alignment horizontal="center" vertical="center"/>
    </xf>
    <xf numFmtId="0" fontId="56" fillId="0" borderId="15" xfId="0" applyFont="1" applyFill="1" applyBorder="1" applyAlignment="1">
      <alignment horizontal="center" vertical="center"/>
    </xf>
    <xf numFmtId="49" fontId="3" fillId="0" borderId="13" xfId="0" applyNumberFormat="1" applyFont="1" applyFill="1" applyBorder="1" applyAlignment="1">
      <alignment horizontal="center" vertical="top"/>
    </xf>
    <xf numFmtId="49" fontId="3" fillId="0" borderId="14" xfId="0" applyNumberFormat="1" applyFont="1" applyFill="1" applyBorder="1" applyAlignment="1">
      <alignment horizontal="center" vertical="top"/>
    </xf>
    <xf numFmtId="49" fontId="3" fillId="0" borderId="15" xfId="0" applyNumberFormat="1" applyFont="1" applyFill="1" applyBorder="1" applyAlignment="1">
      <alignment horizontal="center" vertical="top"/>
    </xf>
    <xf numFmtId="0" fontId="56" fillId="0" borderId="14" xfId="0" applyFont="1" applyFill="1" applyBorder="1" applyAlignment="1">
      <alignment horizontal="center" vertical="center"/>
    </xf>
    <xf numFmtId="0" fontId="56" fillId="0" borderId="18" xfId="0" applyFont="1" applyFill="1" applyBorder="1" applyAlignment="1">
      <alignment horizontal="center" vertical="center"/>
    </xf>
    <xf numFmtId="0" fontId="56" fillId="0" borderId="19" xfId="0" applyFont="1" applyFill="1" applyBorder="1" applyAlignment="1">
      <alignment horizontal="center" vertical="center"/>
    </xf>
    <xf numFmtId="0" fontId="56" fillId="0" borderId="10" xfId="0" applyFont="1" applyFill="1" applyBorder="1" applyAlignment="1">
      <alignment horizontal="center" vertical="center"/>
    </xf>
    <xf numFmtId="0" fontId="3" fillId="0" borderId="0" xfId="0" applyFont="1" applyFill="1" applyAlignment="1">
      <alignment horizontal="center"/>
    </xf>
    <xf numFmtId="0" fontId="54" fillId="0" borderId="0" xfId="0" applyFont="1" applyFill="1" applyAlignment="1">
      <alignment horizontal="center"/>
    </xf>
    <xf numFmtId="0" fontId="5"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horizontal="center" wrapText="1"/>
    </xf>
    <xf numFmtId="0" fontId="2" fillId="0" borderId="0" xfId="0" applyFont="1" applyFill="1" applyAlignment="1">
      <alignment horizontal="right" wrapText="1"/>
    </xf>
    <xf numFmtId="0" fontId="55" fillId="0" borderId="0" xfId="0" applyFont="1" applyFill="1" applyAlignment="1">
      <alignment horizontal="right"/>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54" fillId="0" borderId="14" xfId="0" applyFont="1" applyFill="1" applyBorder="1" applyAlignment="1">
      <alignmen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J123"/>
  <sheetViews>
    <sheetView tabSelected="1" view="pageBreakPreview" zoomScale="111" zoomScaleSheetLayoutView="111" workbookViewId="0" topLeftCell="A59">
      <selection activeCell="D71" sqref="D71"/>
    </sheetView>
  </sheetViews>
  <sheetFormatPr defaultColWidth="9.140625" defaultRowHeight="15"/>
  <cols>
    <col min="1" max="1" width="5.57421875" style="3" customWidth="1"/>
    <col min="2" max="2" width="6.8515625" style="2" customWidth="1"/>
    <col min="3" max="3" width="8.00390625" style="22" customWidth="1"/>
    <col min="4" max="4" width="65.8515625" style="15" customWidth="1"/>
    <col min="5" max="5" width="13.28125" style="2" customWidth="1"/>
    <col min="6" max="6" width="13.57421875" style="2" customWidth="1"/>
    <col min="7" max="7" width="13.7109375" style="2" customWidth="1"/>
    <col min="8" max="8" width="11.140625" style="2" bestFit="1" customWidth="1"/>
    <col min="9" max="9" width="9.140625" style="2" customWidth="1"/>
    <col min="10" max="10" width="9.7109375" style="2" bestFit="1" customWidth="1"/>
    <col min="11" max="16384" width="9.140625" style="2" customWidth="1"/>
  </cols>
  <sheetData>
    <row r="1" spans="1:7" ht="15.75">
      <c r="A1" s="94" t="s">
        <v>11</v>
      </c>
      <c r="B1" s="95"/>
      <c r="C1" s="95"/>
      <c r="D1" s="95"/>
      <c r="E1" s="95"/>
      <c r="F1" s="95"/>
      <c r="G1" s="95"/>
    </row>
    <row r="2" spans="1:7" ht="15.75">
      <c r="A2" s="94" t="s">
        <v>7</v>
      </c>
      <c r="B2" s="95"/>
      <c r="C2" s="95"/>
      <c r="D2" s="95"/>
      <c r="E2" s="95"/>
      <c r="F2" s="95"/>
      <c r="G2" s="95"/>
    </row>
    <row r="3" spans="1:7" ht="15.75">
      <c r="A3" s="96" t="s">
        <v>99</v>
      </c>
      <c r="B3" s="97"/>
      <c r="C3" s="97"/>
      <c r="D3" s="97"/>
      <c r="E3" s="97"/>
      <c r="F3" s="97"/>
      <c r="G3" s="97"/>
    </row>
    <row r="4" spans="2:5" ht="0.75" customHeight="1">
      <c r="B4" s="1"/>
      <c r="D4" s="14"/>
      <c r="E4" s="1"/>
    </row>
    <row r="5" spans="1:7" ht="58.5" customHeight="1">
      <c r="A5" s="98" t="s">
        <v>12</v>
      </c>
      <c r="B5" s="95"/>
      <c r="C5" s="95"/>
      <c r="D5" s="95"/>
      <c r="E5" s="95"/>
      <c r="F5" s="95"/>
      <c r="G5" s="95"/>
    </row>
    <row r="6" spans="2:7" ht="3" customHeight="1">
      <c r="B6" s="4"/>
      <c r="E6" s="4"/>
      <c r="F6" s="4"/>
      <c r="G6" s="4"/>
    </row>
    <row r="7" spans="2:7" ht="19.5" customHeight="1" hidden="1">
      <c r="B7" s="4"/>
      <c r="E7" s="4"/>
      <c r="F7" s="4"/>
      <c r="G7" s="4"/>
    </row>
    <row r="8" spans="2:7" ht="3" customHeight="1" hidden="1">
      <c r="B8" s="4"/>
      <c r="E8" s="4"/>
      <c r="F8" s="4"/>
      <c r="G8" s="4"/>
    </row>
    <row r="9" spans="2:7" ht="16.5" customHeight="1" hidden="1">
      <c r="B9" s="4"/>
      <c r="E9" s="4"/>
      <c r="F9" s="4"/>
      <c r="G9" s="4"/>
    </row>
    <row r="10" spans="1:7" ht="18" customHeight="1">
      <c r="A10" s="99" t="s">
        <v>15</v>
      </c>
      <c r="B10" s="100"/>
      <c r="C10" s="100"/>
      <c r="D10" s="100"/>
      <c r="E10" s="100"/>
      <c r="F10" s="12">
        <f>G103</f>
        <v>4485696</v>
      </c>
      <c r="G10" s="28" t="s">
        <v>9</v>
      </c>
    </row>
    <row r="11" ht="15.75" hidden="1">
      <c r="E11" s="7"/>
    </row>
    <row r="12" spans="4:7" ht="14.25" customHeight="1">
      <c r="D12" s="16" t="s">
        <v>5</v>
      </c>
      <c r="G12" s="7" t="s">
        <v>6</v>
      </c>
    </row>
    <row r="13" spans="1:7" s="17" customFormat="1" ht="15.75" customHeight="1">
      <c r="A13" s="50" t="s">
        <v>14</v>
      </c>
      <c r="B13" s="51" t="s">
        <v>8</v>
      </c>
      <c r="C13" s="52" t="s">
        <v>0</v>
      </c>
      <c r="D13" s="53" t="s">
        <v>1</v>
      </c>
      <c r="E13" s="53" t="s">
        <v>2</v>
      </c>
      <c r="F13" s="53" t="s">
        <v>3</v>
      </c>
      <c r="G13" s="52" t="s">
        <v>4</v>
      </c>
    </row>
    <row r="14" spans="1:7" s="17" customFormat="1" ht="15.75" customHeight="1">
      <c r="A14" s="77" t="s">
        <v>75</v>
      </c>
      <c r="B14" s="101" t="s">
        <v>39</v>
      </c>
      <c r="C14" s="63"/>
      <c r="D14" s="54" t="s">
        <v>60</v>
      </c>
      <c r="E14" s="55">
        <f>E15+E16</f>
        <v>-24000</v>
      </c>
      <c r="F14" s="55">
        <f>F15+F16</f>
        <v>49700</v>
      </c>
      <c r="G14" s="55">
        <f>G15+G16</f>
        <v>25700</v>
      </c>
    </row>
    <row r="15" spans="1:7" s="17" customFormat="1" ht="15.75" customHeight="1">
      <c r="A15" s="79"/>
      <c r="B15" s="102"/>
      <c r="C15" s="63">
        <v>2800</v>
      </c>
      <c r="D15" s="58" t="s">
        <v>61</v>
      </c>
      <c r="E15" s="56">
        <v>-24000</v>
      </c>
      <c r="F15" s="56"/>
      <c r="G15" s="56">
        <f>F15+E15</f>
        <v>-24000</v>
      </c>
    </row>
    <row r="16" spans="1:7" s="17" customFormat="1" ht="15.75" customHeight="1">
      <c r="A16" s="79"/>
      <c r="B16" s="103"/>
      <c r="C16" s="63">
        <v>3132</v>
      </c>
      <c r="D16" s="58" t="s">
        <v>109</v>
      </c>
      <c r="E16" s="53"/>
      <c r="F16" s="56">
        <v>49700</v>
      </c>
      <c r="G16" s="57">
        <f>F16+E16</f>
        <v>49700</v>
      </c>
    </row>
    <row r="17" spans="1:10" s="5" customFormat="1" ht="18.75" customHeight="1">
      <c r="A17" s="79"/>
      <c r="B17" s="83" t="s">
        <v>30</v>
      </c>
      <c r="C17" s="24"/>
      <c r="D17" s="23" t="s">
        <v>31</v>
      </c>
      <c r="E17" s="25">
        <f>E18+E19+E20+E21</f>
        <v>-266026</v>
      </c>
      <c r="F17" s="25">
        <f>F18+F19+F20+F21</f>
        <v>0</v>
      </c>
      <c r="G17" s="25">
        <f>G18+G19+G20+G21</f>
        <v>-266026</v>
      </c>
      <c r="H17" s="27"/>
      <c r="I17" s="27"/>
      <c r="J17" s="27"/>
    </row>
    <row r="18" spans="1:10" s="5" customFormat="1" ht="18.75" customHeight="1">
      <c r="A18" s="79"/>
      <c r="B18" s="104"/>
      <c r="C18" s="24">
        <v>2282</v>
      </c>
      <c r="D18" s="42" t="s">
        <v>32</v>
      </c>
      <c r="E18" s="26">
        <v>-380000</v>
      </c>
      <c r="F18" s="26"/>
      <c r="G18" s="26">
        <f>F18+E18</f>
        <v>-380000</v>
      </c>
      <c r="H18" s="27"/>
      <c r="I18" s="27"/>
      <c r="J18" s="27"/>
    </row>
    <row r="19" spans="1:10" s="5" customFormat="1" ht="18.75" customHeight="1">
      <c r="A19" s="79"/>
      <c r="B19" s="104"/>
      <c r="C19" s="24">
        <v>2282</v>
      </c>
      <c r="D19" s="42" t="s">
        <v>91</v>
      </c>
      <c r="E19" s="26">
        <v>13974</v>
      </c>
      <c r="F19" s="26"/>
      <c r="G19" s="26">
        <f>F19+E19</f>
        <v>13974</v>
      </c>
      <c r="H19" s="27"/>
      <c r="I19" s="27"/>
      <c r="J19" s="27"/>
    </row>
    <row r="20" spans="1:10" s="5" customFormat="1" ht="18.75" customHeight="1">
      <c r="A20" s="79"/>
      <c r="B20" s="104"/>
      <c r="C20" s="24">
        <v>2282</v>
      </c>
      <c r="D20" s="42" t="s">
        <v>110</v>
      </c>
      <c r="E20" s="26">
        <v>50000</v>
      </c>
      <c r="F20" s="26"/>
      <c r="G20" s="26">
        <f>F20+E20</f>
        <v>50000</v>
      </c>
      <c r="H20" s="27"/>
      <c r="I20" s="27"/>
      <c r="J20" s="27"/>
    </row>
    <row r="21" spans="1:10" s="5" customFormat="1" ht="18.75" customHeight="1">
      <c r="A21" s="79"/>
      <c r="B21" s="104"/>
      <c r="C21" s="24">
        <v>2282</v>
      </c>
      <c r="D21" s="42" t="s">
        <v>111</v>
      </c>
      <c r="E21" s="26">
        <v>50000</v>
      </c>
      <c r="F21" s="26"/>
      <c r="G21" s="26">
        <f>F21+E21</f>
        <v>50000</v>
      </c>
      <c r="H21" s="27"/>
      <c r="I21" s="27"/>
      <c r="J21" s="27"/>
    </row>
    <row r="22" spans="1:10" s="5" customFormat="1" ht="18.75" customHeight="1">
      <c r="A22" s="79"/>
      <c r="B22" s="77" t="s">
        <v>13</v>
      </c>
      <c r="C22" s="24"/>
      <c r="D22" s="23" t="s">
        <v>21</v>
      </c>
      <c r="E22" s="25">
        <f>E23</f>
        <v>668800</v>
      </c>
      <c r="F22" s="25">
        <f>F23</f>
        <v>0</v>
      </c>
      <c r="G22" s="25">
        <f>G23</f>
        <v>668800</v>
      </c>
      <c r="H22" s="27"/>
      <c r="I22" s="27"/>
      <c r="J22" s="27"/>
    </row>
    <row r="23" spans="1:10" s="5" customFormat="1" ht="47.25" customHeight="1">
      <c r="A23" s="79"/>
      <c r="B23" s="105"/>
      <c r="C23" s="24">
        <v>2610</v>
      </c>
      <c r="D23" s="42" t="s">
        <v>86</v>
      </c>
      <c r="E23" s="61">
        <f>500000+48000+49800+36000+35000</f>
        <v>668800</v>
      </c>
      <c r="F23" s="61"/>
      <c r="G23" s="61">
        <f>F23+E23</f>
        <v>668800</v>
      </c>
      <c r="H23" s="27"/>
      <c r="I23" s="27"/>
      <c r="J23" s="27"/>
    </row>
    <row r="24" spans="1:10" s="5" customFormat="1" ht="18" customHeight="1">
      <c r="A24" s="79"/>
      <c r="B24" s="77" t="s">
        <v>63</v>
      </c>
      <c r="C24" s="24"/>
      <c r="D24" s="23" t="s">
        <v>50</v>
      </c>
      <c r="E24" s="25">
        <f>E25</f>
        <v>183693</v>
      </c>
      <c r="F24" s="25">
        <f>F25</f>
        <v>0</v>
      </c>
      <c r="G24" s="25">
        <f>G25</f>
        <v>183693</v>
      </c>
      <c r="H24" s="27"/>
      <c r="I24" s="27"/>
      <c r="J24" s="27"/>
    </row>
    <row r="25" spans="1:10" s="5" customFormat="1" ht="18" customHeight="1">
      <c r="A25" s="79"/>
      <c r="B25" s="78"/>
      <c r="C25" s="24">
        <v>2610</v>
      </c>
      <c r="D25" s="42" t="s">
        <v>73</v>
      </c>
      <c r="E25" s="26">
        <v>183693</v>
      </c>
      <c r="F25" s="26"/>
      <c r="G25" s="26">
        <f>F25+E25</f>
        <v>183693</v>
      </c>
      <c r="H25" s="27"/>
      <c r="I25" s="27"/>
      <c r="J25" s="27"/>
    </row>
    <row r="26" spans="1:10" s="5" customFormat="1" ht="18.75" customHeight="1">
      <c r="A26" s="79"/>
      <c r="B26" s="77" t="s">
        <v>22</v>
      </c>
      <c r="C26" s="24"/>
      <c r="D26" s="29" t="s">
        <v>23</v>
      </c>
      <c r="E26" s="25">
        <f>E27</f>
        <v>30000</v>
      </c>
      <c r="F26" s="25">
        <f>F27</f>
        <v>0</v>
      </c>
      <c r="G26" s="25">
        <f>G27</f>
        <v>30000</v>
      </c>
      <c r="H26" s="27"/>
      <c r="I26" s="27"/>
      <c r="J26" s="27"/>
    </row>
    <row r="27" spans="1:10" s="5" customFormat="1" ht="18.75" customHeight="1">
      <c r="A27" s="79"/>
      <c r="B27" s="78"/>
      <c r="C27" s="24">
        <v>2282</v>
      </c>
      <c r="D27" s="42" t="s">
        <v>49</v>
      </c>
      <c r="E27" s="26">
        <v>30000</v>
      </c>
      <c r="F27" s="26"/>
      <c r="G27" s="26">
        <f>F27+E27</f>
        <v>30000</v>
      </c>
      <c r="H27" s="27"/>
      <c r="I27" s="27"/>
      <c r="J27" s="27"/>
    </row>
    <row r="28" spans="1:10" s="5" customFormat="1" ht="18.75" customHeight="1">
      <c r="A28" s="79"/>
      <c r="B28" s="77" t="s">
        <v>72</v>
      </c>
      <c r="C28" s="24"/>
      <c r="D28" s="23" t="s">
        <v>97</v>
      </c>
      <c r="E28" s="25">
        <f>E29+E30</f>
        <v>250000</v>
      </c>
      <c r="F28" s="25">
        <f>F29+F30</f>
        <v>0</v>
      </c>
      <c r="G28" s="25">
        <f>G29+G30</f>
        <v>250000</v>
      </c>
      <c r="H28" s="27"/>
      <c r="I28" s="27"/>
      <c r="J28" s="27"/>
    </row>
    <row r="29" spans="1:10" s="5" customFormat="1" ht="18.75" customHeight="1">
      <c r="A29" s="79"/>
      <c r="B29" s="79"/>
      <c r="C29" s="24">
        <v>2610</v>
      </c>
      <c r="D29" s="42" t="s">
        <v>90</v>
      </c>
      <c r="E29" s="26">
        <v>150000</v>
      </c>
      <c r="F29" s="26"/>
      <c r="G29" s="26">
        <f>F29+E29</f>
        <v>150000</v>
      </c>
      <c r="H29" s="27"/>
      <c r="I29" s="27"/>
      <c r="J29" s="27"/>
    </row>
    <row r="30" spans="1:10" s="5" customFormat="1" ht="18.75" customHeight="1">
      <c r="A30" s="79"/>
      <c r="B30" s="78"/>
      <c r="C30" s="24">
        <v>2610</v>
      </c>
      <c r="D30" s="42" t="s">
        <v>98</v>
      </c>
      <c r="E30" s="26">
        <v>100000</v>
      </c>
      <c r="F30" s="26"/>
      <c r="G30" s="26">
        <f>E30+F30</f>
        <v>100000</v>
      </c>
      <c r="H30" s="27"/>
      <c r="I30" s="27"/>
      <c r="J30" s="27"/>
    </row>
    <row r="31" spans="1:10" s="5" customFormat="1" ht="18.75" customHeight="1">
      <c r="A31" s="79"/>
      <c r="B31" s="77" t="s">
        <v>43</v>
      </c>
      <c r="C31" s="24"/>
      <c r="D31" s="23" t="s">
        <v>44</v>
      </c>
      <c r="E31" s="25">
        <f>E32</f>
        <v>680000</v>
      </c>
      <c r="F31" s="25">
        <f>F32</f>
        <v>0</v>
      </c>
      <c r="G31" s="25">
        <f>G32</f>
        <v>680000</v>
      </c>
      <c r="H31" s="27"/>
      <c r="I31" s="27"/>
      <c r="J31" s="27"/>
    </row>
    <row r="32" spans="1:10" s="5" customFormat="1" ht="18.75" customHeight="1">
      <c r="A32" s="79"/>
      <c r="B32" s="78"/>
      <c r="C32" s="24">
        <v>2610</v>
      </c>
      <c r="D32" s="42" t="s">
        <v>108</v>
      </c>
      <c r="E32" s="26">
        <v>680000</v>
      </c>
      <c r="F32" s="26"/>
      <c r="G32" s="26">
        <f>F32+E32</f>
        <v>680000</v>
      </c>
      <c r="H32" s="27"/>
      <c r="I32" s="27"/>
      <c r="J32" s="27"/>
    </row>
    <row r="33" spans="1:7" s="5" customFormat="1" ht="20.25" customHeight="1">
      <c r="A33" s="79"/>
      <c r="B33" s="85">
        <v>6030</v>
      </c>
      <c r="C33" s="24"/>
      <c r="D33" s="59" t="s">
        <v>27</v>
      </c>
      <c r="E33" s="25">
        <f>E34+E35+E37+E36</f>
        <v>384288</v>
      </c>
      <c r="F33" s="25">
        <f>F34+F35+F37+F36</f>
        <v>48000</v>
      </c>
      <c r="G33" s="25">
        <f>G34+G35+G37+G36</f>
        <v>432288</v>
      </c>
    </row>
    <row r="34" spans="1:7" s="5" customFormat="1" ht="18" customHeight="1">
      <c r="A34" s="79"/>
      <c r="B34" s="90"/>
      <c r="C34" s="24">
        <v>2610</v>
      </c>
      <c r="D34" s="42" t="s">
        <v>107</v>
      </c>
      <c r="E34" s="26">
        <v>500000</v>
      </c>
      <c r="F34" s="25"/>
      <c r="G34" s="26">
        <f>F34+E34</f>
        <v>500000</v>
      </c>
    </row>
    <row r="35" spans="1:7" s="5" customFormat="1" ht="18" customHeight="1">
      <c r="A35" s="79"/>
      <c r="B35" s="90"/>
      <c r="C35" s="24">
        <v>2610</v>
      </c>
      <c r="D35" s="42" t="s">
        <v>74</v>
      </c>
      <c r="E35" s="26">
        <v>-100000</v>
      </c>
      <c r="F35" s="25"/>
      <c r="G35" s="26">
        <f>F35+E35</f>
        <v>-100000</v>
      </c>
    </row>
    <row r="36" spans="1:7" s="5" customFormat="1" ht="30" customHeight="1">
      <c r="A36" s="79"/>
      <c r="B36" s="90"/>
      <c r="C36" s="24">
        <v>2610</v>
      </c>
      <c r="D36" s="42" t="s">
        <v>95</v>
      </c>
      <c r="E36" s="26">
        <v>-15712</v>
      </c>
      <c r="F36" s="25"/>
      <c r="G36" s="26">
        <f>F36+E36</f>
        <v>-15712</v>
      </c>
    </row>
    <row r="37" spans="1:7" s="5" customFormat="1" ht="17.25" customHeight="1">
      <c r="A37" s="79"/>
      <c r="B37" s="86"/>
      <c r="C37" s="24">
        <v>3210</v>
      </c>
      <c r="D37" s="42" t="s">
        <v>54</v>
      </c>
      <c r="E37" s="26"/>
      <c r="F37" s="26">
        <v>48000</v>
      </c>
      <c r="G37" s="26">
        <f aca="true" t="shared" si="0" ref="G37:G99">F37+E37</f>
        <v>48000</v>
      </c>
    </row>
    <row r="38" spans="1:7" s="5" customFormat="1" ht="17.25" customHeight="1">
      <c r="A38" s="79"/>
      <c r="B38" s="91">
        <v>7130</v>
      </c>
      <c r="C38" s="49"/>
      <c r="D38" s="23" t="s">
        <v>82</v>
      </c>
      <c r="E38" s="25">
        <f>E39</f>
        <v>49600</v>
      </c>
      <c r="F38" s="25">
        <f>F39</f>
        <v>0</v>
      </c>
      <c r="G38" s="25">
        <f>G39</f>
        <v>49600</v>
      </c>
    </row>
    <row r="39" spans="1:7" s="5" customFormat="1" ht="17.25" customHeight="1">
      <c r="A39" s="79"/>
      <c r="B39" s="92"/>
      <c r="C39" s="49">
        <v>2240</v>
      </c>
      <c r="D39" s="42" t="s">
        <v>106</v>
      </c>
      <c r="E39" s="26">
        <v>49600</v>
      </c>
      <c r="F39" s="26"/>
      <c r="G39" s="26">
        <f t="shared" si="0"/>
        <v>49600</v>
      </c>
    </row>
    <row r="40" spans="1:7" s="5" customFormat="1" ht="17.25" customHeight="1">
      <c r="A40" s="79"/>
      <c r="B40" s="93">
        <v>7461</v>
      </c>
      <c r="C40" s="24"/>
      <c r="D40" s="23" t="s">
        <v>20</v>
      </c>
      <c r="E40" s="25">
        <f>E41+E42+E43</f>
        <v>-1950000</v>
      </c>
      <c r="F40" s="25">
        <f>F41+F42+F43</f>
        <v>-999000</v>
      </c>
      <c r="G40" s="25">
        <f>G41+G42+G43</f>
        <v>-2949000</v>
      </c>
    </row>
    <row r="41" spans="1:7" s="5" customFormat="1" ht="31.5" customHeight="1">
      <c r="A41" s="79"/>
      <c r="B41" s="93"/>
      <c r="C41" s="24">
        <v>2610</v>
      </c>
      <c r="D41" s="42" t="s">
        <v>105</v>
      </c>
      <c r="E41" s="26">
        <f>-400000+50000-1600000</f>
        <v>-1950000</v>
      </c>
      <c r="F41" s="26"/>
      <c r="G41" s="26">
        <f t="shared" si="0"/>
        <v>-1950000</v>
      </c>
    </row>
    <row r="42" spans="1:7" s="5" customFormat="1" ht="21" customHeight="1">
      <c r="A42" s="79"/>
      <c r="B42" s="93"/>
      <c r="C42" s="24">
        <v>3210</v>
      </c>
      <c r="D42" s="42" t="s">
        <v>112</v>
      </c>
      <c r="E42" s="26"/>
      <c r="F42" s="26">
        <v>60000</v>
      </c>
      <c r="G42" s="26">
        <f t="shared" si="0"/>
        <v>60000</v>
      </c>
    </row>
    <row r="43" spans="1:7" s="5" customFormat="1" ht="19.5" customHeight="1">
      <c r="A43" s="79"/>
      <c r="B43" s="93"/>
      <c r="C43" s="24">
        <v>3210</v>
      </c>
      <c r="D43" s="58" t="s">
        <v>113</v>
      </c>
      <c r="E43" s="25"/>
      <c r="F43" s="26">
        <v>-1059000</v>
      </c>
      <c r="G43" s="26">
        <f t="shared" si="0"/>
        <v>-1059000</v>
      </c>
    </row>
    <row r="44" spans="1:7" s="5" customFormat="1" ht="19.5" customHeight="1">
      <c r="A44" s="79"/>
      <c r="B44" s="85">
        <v>7520</v>
      </c>
      <c r="C44" s="24"/>
      <c r="D44" s="54" t="s">
        <v>85</v>
      </c>
      <c r="E44" s="25">
        <f>E45</f>
        <v>92826</v>
      </c>
      <c r="F44" s="25">
        <f>F45</f>
        <v>0</v>
      </c>
      <c r="G44" s="25">
        <f>G45</f>
        <v>92826</v>
      </c>
    </row>
    <row r="45" spans="1:7" s="5" customFormat="1" ht="19.5" customHeight="1">
      <c r="A45" s="79"/>
      <c r="B45" s="86"/>
      <c r="C45" s="24">
        <v>2610</v>
      </c>
      <c r="D45" s="60" t="s">
        <v>114</v>
      </c>
      <c r="E45" s="26">
        <v>92826</v>
      </c>
      <c r="F45" s="26"/>
      <c r="G45" s="26">
        <f t="shared" si="0"/>
        <v>92826</v>
      </c>
    </row>
    <row r="46" spans="1:7" s="5" customFormat="1" ht="17.25" customHeight="1">
      <c r="A46" s="79"/>
      <c r="B46" s="85">
        <v>7680</v>
      </c>
      <c r="C46" s="24"/>
      <c r="D46" s="23" t="s">
        <v>62</v>
      </c>
      <c r="E46" s="25">
        <f>E47</f>
        <v>24000</v>
      </c>
      <c r="F46" s="25">
        <f>F47</f>
        <v>0</v>
      </c>
      <c r="G46" s="25">
        <f>G47</f>
        <v>24000</v>
      </c>
    </row>
    <row r="47" spans="1:7" s="5" customFormat="1" ht="17.25" customHeight="1">
      <c r="A47" s="79"/>
      <c r="B47" s="86"/>
      <c r="C47" s="24">
        <v>2282</v>
      </c>
      <c r="D47" s="42" t="s">
        <v>24</v>
      </c>
      <c r="E47" s="26">
        <v>24000</v>
      </c>
      <c r="F47" s="26"/>
      <c r="G47" s="26">
        <f t="shared" si="0"/>
        <v>24000</v>
      </c>
    </row>
    <row r="48" spans="1:7" s="5" customFormat="1" ht="17.25" customHeight="1">
      <c r="A48" s="79"/>
      <c r="B48" s="77" t="s">
        <v>25</v>
      </c>
      <c r="C48" s="24"/>
      <c r="D48" s="23" t="s">
        <v>26</v>
      </c>
      <c r="E48" s="25">
        <f>E49</f>
        <v>4000</v>
      </c>
      <c r="F48" s="25">
        <f>F49</f>
        <v>0</v>
      </c>
      <c r="G48" s="25">
        <f t="shared" si="0"/>
        <v>4000</v>
      </c>
    </row>
    <row r="49" spans="1:7" s="5" customFormat="1" ht="16.5" customHeight="1">
      <c r="A49" s="78"/>
      <c r="B49" s="78"/>
      <c r="C49" s="24">
        <v>2282</v>
      </c>
      <c r="D49" s="42" t="s">
        <v>24</v>
      </c>
      <c r="E49" s="26">
        <v>4000</v>
      </c>
      <c r="F49" s="26"/>
      <c r="G49" s="26">
        <f t="shared" si="0"/>
        <v>4000</v>
      </c>
    </row>
    <row r="50" spans="1:7" s="5" customFormat="1" ht="16.5" customHeight="1">
      <c r="A50" s="74" t="s">
        <v>76</v>
      </c>
      <c r="B50" s="77" t="s">
        <v>39</v>
      </c>
      <c r="C50" s="24"/>
      <c r="D50" s="23" t="s">
        <v>38</v>
      </c>
      <c r="E50" s="25">
        <f>E51+E52</f>
        <v>0</v>
      </c>
      <c r="F50" s="25">
        <f>F51+F52</f>
        <v>0</v>
      </c>
      <c r="G50" s="25">
        <f>G51+G52</f>
        <v>0</v>
      </c>
    </row>
    <row r="51" spans="1:7" s="5" customFormat="1" ht="16.5" customHeight="1">
      <c r="A51" s="75"/>
      <c r="B51" s="79"/>
      <c r="C51" s="24">
        <v>2240</v>
      </c>
      <c r="D51" s="42" t="s">
        <v>115</v>
      </c>
      <c r="E51" s="26">
        <v>-2000</v>
      </c>
      <c r="F51" s="26"/>
      <c r="G51" s="26">
        <f t="shared" si="0"/>
        <v>-2000</v>
      </c>
    </row>
    <row r="52" spans="1:7" s="5" customFormat="1" ht="16.5" customHeight="1">
      <c r="A52" s="75"/>
      <c r="B52" s="78"/>
      <c r="C52" s="24">
        <v>2272</v>
      </c>
      <c r="D52" s="42" t="s">
        <v>40</v>
      </c>
      <c r="E52" s="26">
        <v>2000</v>
      </c>
      <c r="F52" s="26"/>
      <c r="G52" s="26">
        <f t="shared" si="0"/>
        <v>2000</v>
      </c>
    </row>
    <row r="53" spans="1:7" s="5" customFormat="1" ht="16.5" customHeight="1">
      <c r="A53" s="75"/>
      <c r="B53" s="77" t="s">
        <v>41</v>
      </c>
      <c r="C53" s="24"/>
      <c r="D53" s="23" t="s">
        <v>33</v>
      </c>
      <c r="E53" s="25">
        <f>E56+E57+E58+E59+E60+E54+E55</f>
        <v>1377699</v>
      </c>
      <c r="F53" s="25">
        <f>F56+F57+F58+F59+F60+F54+F55</f>
        <v>49950</v>
      </c>
      <c r="G53" s="25">
        <f>G56+G57+G58+G59+G60+G54+G55</f>
        <v>1427649</v>
      </c>
    </row>
    <row r="54" spans="1:7" s="5" customFormat="1" ht="16.5" customHeight="1">
      <c r="A54" s="75"/>
      <c r="B54" s="79"/>
      <c r="C54" s="24">
        <v>2111</v>
      </c>
      <c r="D54" s="42" t="s">
        <v>65</v>
      </c>
      <c r="E54" s="26">
        <v>500000</v>
      </c>
      <c r="F54" s="25"/>
      <c r="G54" s="26">
        <f>F54+E54</f>
        <v>500000</v>
      </c>
    </row>
    <row r="55" spans="1:7" s="5" customFormat="1" ht="16.5" customHeight="1">
      <c r="A55" s="75"/>
      <c r="B55" s="79"/>
      <c r="C55" s="24">
        <v>2120</v>
      </c>
      <c r="D55" s="42" t="s">
        <v>66</v>
      </c>
      <c r="E55" s="26">
        <v>300000</v>
      </c>
      <c r="F55" s="25"/>
      <c r="G55" s="26">
        <f>F55+E55</f>
        <v>300000</v>
      </c>
    </row>
    <row r="56" spans="1:7" s="5" customFormat="1" ht="16.5" customHeight="1">
      <c r="A56" s="75"/>
      <c r="B56" s="79"/>
      <c r="C56" s="24">
        <v>2210</v>
      </c>
      <c r="D56" s="42" t="s">
        <v>94</v>
      </c>
      <c r="E56" s="26">
        <v>-49950</v>
      </c>
      <c r="F56" s="26"/>
      <c r="G56" s="26">
        <f>F56+E56</f>
        <v>-49950</v>
      </c>
    </row>
    <row r="57" spans="1:7" s="5" customFormat="1" ht="16.5" customHeight="1">
      <c r="A57" s="75"/>
      <c r="B57" s="79"/>
      <c r="C57" s="24">
        <v>2230</v>
      </c>
      <c r="D57" s="42" t="s">
        <v>56</v>
      </c>
      <c r="E57" s="26">
        <v>200000</v>
      </c>
      <c r="F57" s="26"/>
      <c r="G57" s="26">
        <f>F57+E57</f>
        <v>200000</v>
      </c>
    </row>
    <row r="58" spans="1:7" s="5" customFormat="1" ht="16.5" customHeight="1">
      <c r="A58" s="75"/>
      <c r="B58" s="79"/>
      <c r="C58" s="24">
        <v>2240</v>
      </c>
      <c r="D58" s="42" t="s">
        <v>116</v>
      </c>
      <c r="E58" s="26">
        <v>197649</v>
      </c>
      <c r="F58" s="26"/>
      <c r="G58" s="26">
        <f t="shared" si="0"/>
        <v>197649</v>
      </c>
    </row>
    <row r="59" spans="1:7" s="5" customFormat="1" ht="16.5" customHeight="1">
      <c r="A59" s="75"/>
      <c r="B59" s="79"/>
      <c r="C59" s="24">
        <v>2274</v>
      </c>
      <c r="D59" s="42" t="s">
        <v>34</v>
      </c>
      <c r="E59" s="26">
        <v>230000</v>
      </c>
      <c r="F59" s="26"/>
      <c r="G59" s="26">
        <f t="shared" si="0"/>
        <v>230000</v>
      </c>
    </row>
    <row r="60" spans="1:7" s="5" customFormat="1" ht="16.5" customHeight="1">
      <c r="A60" s="75"/>
      <c r="B60" s="78"/>
      <c r="C60" s="24">
        <v>3110</v>
      </c>
      <c r="D60" s="42" t="s">
        <v>84</v>
      </c>
      <c r="E60" s="26"/>
      <c r="F60" s="26">
        <v>49950</v>
      </c>
      <c r="G60" s="26">
        <f t="shared" si="0"/>
        <v>49950</v>
      </c>
    </row>
    <row r="61" spans="1:7" s="5" customFormat="1" ht="16.5" customHeight="1">
      <c r="A61" s="75"/>
      <c r="B61" s="87" t="s">
        <v>42</v>
      </c>
      <c r="C61" s="24"/>
      <c r="D61" s="23" t="s">
        <v>35</v>
      </c>
      <c r="E61" s="25">
        <f>E64+E65+E66+E67+E62+E63</f>
        <v>1700000</v>
      </c>
      <c r="F61" s="25">
        <f>F64+F65+F66+F67+F62+F63</f>
        <v>118975</v>
      </c>
      <c r="G61" s="25">
        <f>G64+G65+G66+G67+G62+G63</f>
        <v>1818975</v>
      </c>
    </row>
    <row r="62" spans="1:7" s="5" customFormat="1" ht="16.5" customHeight="1">
      <c r="A62" s="75"/>
      <c r="B62" s="88"/>
      <c r="C62" s="24">
        <v>2111</v>
      </c>
      <c r="D62" s="42" t="s">
        <v>65</v>
      </c>
      <c r="E62" s="26">
        <v>500000</v>
      </c>
      <c r="F62" s="25"/>
      <c r="G62" s="26">
        <f>F62+E62</f>
        <v>500000</v>
      </c>
    </row>
    <row r="63" spans="1:7" s="5" customFormat="1" ht="16.5" customHeight="1">
      <c r="A63" s="75"/>
      <c r="B63" s="88"/>
      <c r="C63" s="24">
        <v>2120</v>
      </c>
      <c r="D63" s="42" t="s">
        <v>66</v>
      </c>
      <c r="E63" s="26">
        <v>300000</v>
      </c>
      <c r="F63" s="25"/>
      <c r="G63" s="26">
        <f>F63+E63</f>
        <v>300000</v>
      </c>
    </row>
    <row r="64" spans="1:7" s="5" customFormat="1" ht="16.5" customHeight="1">
      <c r="A64" s="75"/>
      <c r="B64" s="88"/>
      <c r="C64" s="24">
        <v>2230</v>
      </c>
      <c r="D64" s="42" t="s">
        <v>56</v>
      </c>
      <c r="E64" s="26">
        <v>100000</v>
      </c>
      <c r="F64" s="26"/>
      <c r="G64" s="26">
        <f>F64+E64</f>
        <v>100000</v>
      </c>
    </row>
    <row r="65" spans="1:7" s="5" customFormat="1" ht="16.5" customHeight="1">
      <c r="A65" s="75"/>
      <c r="B65" s="88"/>
      <c r="C65" s="24">
        <v>2274</v>
      </c>
      <c r="D65" s="42" t="s">
        <v>34</v>
      </c>
      <c r="E65" s="26">
        <v>800000</v>
      </c>
      <c r="F65" s="26"/>
      <c r="G65" s="26">
        <f t="shared" si="0"/>
        <v>800000</v>
      </c>
    </row>
    <row r="66" spans="1:7" s="5" customFormat="1" ht="16.5" customHeight="1">
      <c r="A66" s="75"/>
      <c r="B66" s="88"/>
      <c r="C66" s="24">
        <v>3110</v>
      </c>
      <c r="D66" s="42" t="s">
        <v>104</v>
      </c>
      <c r="E66" s="26"/>
      <c r="F66" s="26">
        <f>29075+40000</f>
        <v>69075</v>
      </c>
      <c r="G66" s="26">
        <f t="shared" si="0"/>
        <v>69075</v>
      </c>
    </row>
    <row r="67" spans="1:7" s="5" customFormat="1" ht="31.5" customHeight="1">
      <c r="A67" s="75"/>
      <c r="B67" s="89"/>
      <c r="C67" s="24">
        <v>3132</v>
      </c>
      <c r="D67" s="42" t="s">
        <v>103</v>
      </c>
      <c r="E67" s="26"/>
      <c r="F67" s="26">
        <v>49900</v>
      </c>
      <c r="G67" s="26">
        <f t="shared" si="0"/>
        <v>49900</v>
      </c>
    </row>
    <row r="68" spans="1:7" s="5" customFormat="1" ht="16.5" customHeight="1">
      <c r="A68" s="75"/>
      <c r="B68" s="77" t="s">
        <v>93</v>
      </c>
      <c r="C68" s="24"/>
      <c r="D68" s="23" t="s">
        <v>88</v>
      </c>
      <c r="E68" s="25">
        <f>E69</f>
        <v>0</v>
      </c>
      <c r="F68" s="25">
        <f>F69</f>
        <v>-29075</v>
      </c>
      <c r="G68" s="25">
        <f>G69</f>
        <v>-29075</v>
      </c>
    </row>
    <row r="69" spans="1:7" s="5" customFormat="1" ht="16.5" customHeight="1">
      <c r="A69" s="75"/>
      <c r="B69" s="78"/>
      <c r="C69" s="24">
        <v>3110</v>
      </c>
      <c r="D69" s="42" t="s">
        <v>89</v>
      </c>
      <c r="E69" s="26"/>
      <c r="F69" s="26">
        <v>-29075</v>
      </c>
      <c r="G69" s="26">
        <f t="shared" si="0"/>
        <v>-29075</v>
      </c>
    </row>
    <row r="70" spans="1:7" s="5" customFormat="1" ht="16.5" customHeight="1">
      <c r="A70" s="75"/>
      <c r="B70" s="77" t="s">
        <v>92</v>
      </c>
      <c r="C70" s="24"/>
      <c r="D70" s="23" t="s">
        <v>88</v>
      </c>
      <c r="E70" s="25">
        <f>E71+E72</f>
        <v>7796</v>
      </c>
      <c r="F70" s="25">
        <f>F71+F72</f>
        <v>0</v>
      </c>
      <c r="G70" s="25">
        <f>G71+G72</f>
        <v>7796</v>
      </c>
    </row>
    <row r="71" spans="1:7" s="5" customFormat="1" ht="16.5" customHeight="1">
      <c r="A71" s="75"/>
      <c r="B71" s="79"/>
      <c r="C71" s="24">
        <v>2111</v>
      </c>
      <c r="D71" s="42" t="s">
        <v>65</v>
      </c>
      <c r="E71" s="26">
        <v>6390</v>
      </c>
      <c r="F71" s="26"/>
      <c r="G71" s="26">
        <f>E71+F71</f>
        <v>6390</v>
      </c>
    </row>
    <row r="72" spans="1:7" s="5" customFormat="1" ht="16.5" customHeight="1">
      <c r="A72" s="75"/>
      <c r="B72" s="78"/>
      <c r="C72" s="24">
        <v>2120</v>
      </c>
      <c r="D72" s="42" t="s">
        <v>66</v>
      </c>
      <c r="E72" s="26">
        <v>1406</v>
      </c>
      <c r="F72" s="26"/>
      <c r="G72" s="26">
        <f>E72+F72</f>
        <v>1406</v>
      </c>
    </row>
    <row r="73" spans="1:7" s="5" customFormat="1" ht="16.5" customHeight="1">
      <c r="A73" s="75"/>
      <c r="B73" s="80" t="s">
        <v>80</v>
      </c>
      <c r="C73" s="24"/>
      <c r="D73" s="62" t="s">
        <v>81</v>
      </c>
      <c r="E73" s="25">
        <f>E74</f>
        <v>136900</v>
      </c>
      <c r="F73" s="25">
        <f>F74</f>
        <v>0</v>
      </c>
      <c r="G73" s="25">
        <f>G74</f>
        <v>136900</v>
      </c>
    </row>
    <row r="74" spans="1:7" s="5" customFormat="1" ht="16.5" customHeight="1">
      <c r="A74" s="75"/>
      <c r="B74" s="80"/>
      <c r="C74" s="24">
        <v>2210</v>
      </c>
      <c r="D74" s="42" t="s">
        <v>117</v>
      </c>
      <c r="E74" s="26">
        <f>76900+60000</f>
        <v>136900</v>
      </c>
      <c r="F74" s="26"/>
      <c r="G74" s="26">
        <f t="shared" si="0"/>
        <v>136900</v>
      </c>
    </row>
    <row r="75" spans="1:7" s="5" customFormat="1" ht="16.5" customHeight="1">
      <c r="A75" s="75"/>
      <c r="B75" s="77" t="s">
        <v>70</v>
      </c>
      <c r="C75" s="24"/>
      <c r="D75" s="23" t="s">
        <v>71</v>
      </c>
      <c r="E75" s="25">
        <f>E76+E77</f>
        <v>140000</v>
      </c>
      <c r="F75" s="25">
        <f>F76+F77</f>
        <v>0</v>
      </c>
      <c r="G75" s="25">
        <f>G76+G77</f>
        <v>140000</v>
      </c>
    </row>
    <row r="76" spans="1:7" s="5" customFormat="1" ht="16.5" customHeight="1">
      <c r="A76" s="75"/>
      <c r="B76" s="79"/>
      <c r="C76" s="24">
        <v>2210</v>
      </c>
      <c r="D76" s="42" t="s">
        <v>102</v>
      </c>
      <c r="E76" s="26">
        <v>10000</v>
      </c>
      <c r="F76" s="26"/>
      <c r="G76" s="26">
        <f>F76+E76</f>
        <v>10000</v>
      </c>
    </row>
    <row r="77" spans="1:7" s="5" customFormat="1" ht="16.5" customHeight="1">
      <c r="A77" s="76"/>
      <c r="B77" s="78"/>
      <c r="C77" s="24">
        <v>2274</v>
      </c>
      <c r="D77" s="42" t="s">
        <v>34</v>
      </c>
      <c r="E77" s="26">
        <v>130000</v>
      </c>
      <c r="F77" s="26"/>
      <c r="G77" s="26">
        <f t="shared" si="0"/>
        <v>130000</v>
      </c>
    </row>
    <row r="78" spans="1:7" s="5" customFormat="1" ht="16.5" customHeight="1">
      <c r="A78" s="74">
        <v>10</v>
      </c>
      <c r="B78" s="77" t="s">
        <v>79</v>
      </c>
      <c r="C78" s="24"/>
      <c r="D78" s="23" t="s">
        <v>78</v>
      </c>
      <c r="E78" s="25">
        <f>E79+E80</f>
        <v>-200000</v>
      </c>
      <c r="F78" s="25">
        <f>F79+F80</f>
        <v>0</v>
      </c>
      <c r="G78" s="25">
        <f>G79+G80</f>
        <v>-200000</v>
      </c>
    </row>
    <row r="79" spans="1:7" s="5" customFormat="1" ht="16.5" customHeight="1">
      <c r="A79" s="75"/>
      <c r="B79" s="79"/>
      <c r="C79" s="24">
        <v>2111</v>
      </c>
      <c r="D79" s="42" t="s">
        <v>65</v>
      </c>
      <c r="E79" s="26">
        <v>-150000</v>
      </c>
      <c r="F79" s="26"/>
      <c r="G79" s="26">
        <f t="shared" si="0"/>
        <v>-150000</v>
      </c>
    </row>
    <row r="80" spans="1:7" s="5" customFormat="1" ht="16.5" customHeight="1">
      <c r="A80" s="75"/>
      <c r="B80" s="78"/>
      <c r="C80" s="24">
        <v>2120</v>
      </c>
      <c r="D80" s="42" t="s">
        <v>66</v>
      </c>
      <c r="E80" s="26">
        <v>-50000</v>
      </c>
      <c r="F80" s="26"/>
      <c r="G80" s="26">
        <f t="shared" si="0"/>
        <v>-50000</v>
      </c>
    </row>
    <row r="81" spans="1:7" s="5" customFormat="1" ht="16.5" customHeight="1">
      <c r="A81" s="75"/>
      <c r="B81" s="77" t="s">
        <v>28</v>
      </c>
      <c r="C81" s="24"/>
      <c r="D81" s="23" t="s">
        <v>77</v>
      </c>
      <c r="E81" s="25">
        <f>E82</f>
        <v>100000</v>
      </c>
      <c r="F81" s="25">
        <f>F82</f>
        <v>0</v>
      </c>
      <c r="G81" s="25">
        <f>G82</f>
        <v>100000</v>
      </c>
    </row>
    <row r="82" spans="1:7" s="5" customFormat="1" ht="16.5" customHeight="1">
      <c r="A82" s="75"/>
      <c r="B82" s="78"/>
      <c r="C82" s="24">
        <v>2282</v>
      </c>
      <c r="D82" s="42" t="s">
        <v>29</v>
      </c>
      <c r="E82" s="26">
        <v>100000</v>
      </c>
      <c r="F82" s="26"/>
      <c r="G82" s="26">
        <f t="shared" si="0"/>
        <v>100000</v>
      </c>
    </row>
    <row r="83" spans="1:7" s="5" customFormat="1" ht="16.5" customHeight="1">
      <c r="A83" s="75"/>
      <c r="B83" s="77" t="s">
        <v>67</v>
      </c>
      <c r="C83" s="24"/>
      <c r="D83" s="23" t="s">
        <v>64</v>
      </c>
      <c r="E83" s="25">
        <f>E84+E85+E86</f>
        <v>-25001</v>
      </c>
      <c r="F83" s="25">
        <f>F84+F85+F86</f>
        <v>0</v>
      </c>
      <c r="G83" s="25">
        <f>G84+G85+G86</f>
        <v>-25001</v>
      </c>
    </row>
    <row r="84" spans="1:7" s="5" customFormat="1" ht="16.5" customHeight="1">
      <c r="A84" s="75"/>
      <c r="B84" s="79"/>
      <c r="C84" s="24">
        <v>2210</v>
      </c>
      <c r="D84" s="42" t="s">
        <v>83</v>
      </c>
      <c r="E84" s="26">
        <v>29999</v>
      </c>
      <c r="F84" s="26"/>
      <c r="G84" s="26">
        <f>F84+E84</f>
        <v>29999</v>
      </c>
    </row>
    <row r="85" spans="1:7" s="5" customFormat="1" ht="16.5" customHeight="1">
      <c r="A85" s="75"/>
      <c r="B85" s="79"/>
      <c r="C85" s="24">
        <v>2111</v>
      </c>
      <c r="D85" s="42" t="s">
        <v>65</v>
      </c>
      <c r="E85" s="26">
        <v>-50000</v>
      </c>
      <c r="F85" s="26"/>
      <c r="G85" s="26">
        <f t="shared" si="0"/>
        <v>-50000</v>
      </c>
    </row>
    <row r="86" spans="1:7" s="5" customFormat="1" ht="16.5" customHeight="1">
      <c r="A86" s="75"/>
      <c r="B86" s="79"/>
      <c r="C86" s="24">
        <v>2120</v>
      </c>
      <c r="D86" s="42" t="s">
        <v>66</v>
      </c>
      <c r="E86" s="26">
        <v>-5000</v>
      </c>
      <c r="F86" s="26"/>
      <c r="G86" s="26">
        <f t="shared" si="0"/>
        <v>-5000</v>
      </c>
    </row>
    <row r="87" spans="1:7" s="5" customFormat="1" ht="16.5" customHeight="1">
      <c r="A87" s="75"/>
      <c r="B87" s="77" t="s">
        <v>68</v>
      </c>
      <c r="C87" s="24"/>
      <c r="D87" s="23" t="s">
        <v>69</v>
      </c>
      <c r="E87" s="25">
        <f>E88+E89</f>
        <v>55000</v>
      </c>
      <c r="F87" s="25">
        <f>F88+F89</f>
        <v>0</v>
      </c>
      <c r="G87" s="25">
        <f>G88+G89</f>
        <v>55000</v>
      </c>
    </row>
    <row r="88" spans="1:7" s="5" customFormat="1" ht="16.5" customHeight="1">
      <c r="A88" s="75"/>
      <c r="B88" s="79"/>
      <c r="C88" s="24">
        <v>2111</v>
      </c>
      <c r="D88" s="42" t="s">
        <v>65</v>
      </c>
      <c r="E88" s="26">
        <v>50000</v>
      </c>
      <c r="F88" s="26"/>
      <c r="G88" s="26">
        <f t="shared" si="0"/>
        <v>50000</v>
      </c>
    </row>
    <row r="89" spans="1:7" s="5" customFormat="1" ht="16.5" customHeight="1">
      <c r="A89" s="76"/>
      <c r="B89" s="78"/>
      <c r="C89" s="24">
        <v>2120</v>
      </c>
      <c r="D89" s="42" t="s">
        <v>66</v>
      </c>
      <c r="E89" s="26">
        <v>5000</v>
      </c>
      <c r="F89" s="26"/>
      <c r="G89" s="26">
        <f t="shared" si="0"/>
        <v>5000</v>
      </c>
    </row>
    <row r="90" spans="1:7" s="5" customFormat="1" ht="16.5" customHeight="1">
      <c r="A90" s="74">
        <v>11</v>
      </c>
      <c r="B90" s="77" t="s">
        <v>51</v>
      </c>
      <c r="C90" s="24"/>
      <c r="D90" s="23" t="s">
        <v>52</v>
      </c>
      <c r="E90" s="25">
        <f>E91</f>
        <v>1300</v>
      </c>
      <c r="F90" s="25">
        <f>F91</f>
        <v>0</v>
      </c>
      <c r="G90" s="25">
        <f>G91</f>
        <v>1300</v>
      </c>
    </row>
    <row r="91" spans="1:7" s="5" customFormat="1" ht="16.5" customHeight="1">
      <c r="A91" s="75"/>
      <c r="B91" s="78"/>
      <c r="C91" s="24">
        <v>2282</v>
      </c>
      <c r="D91" s="42" t="s">
        <v>53</v>
      </c>
      <c r="E91" s="26">
        <v>1300</v>
      </c>
      <c r="F91" s="26"/>
      <c r="G91" s="26">
        <f t="shared" si="0"/>
        <v>1300</v>
      </c>
    </row>
    <row r="92" spans="1:7" s="5" customFormat="1" ht="17.25" customHeight="1">
      <c r="A92" s="75"/>
      <c r="B92" s="77" t="s">
        <v>46</v>
      </c>
      <c r="C92" s="24"/>
      <c r="D92" s="23" t="s">
        <v>17</v>
      </c>
      <c r="E92" s="25">
        <f>E93+E95+E94</f>
        <v>-14287</v>
      </c>
      <c r="F92" s="25">
        <f>F93+F95+F94</f>
        <v>1390558</v>
      </c>
      <c r="G92" s="25">
        <f>G93+G95+G94</f>
        <v>1376271</v>
      </c>
    </row>
    <row r="93" spans="1:7" s="5" customFormat="1" ht="17.25" customHeight="1">
      <c r="A93" s="75"/>
      <c r="B93" s="79"/>
      <c r="C93" s="24">
        <v>2210</v>
      </c>
      <c r="D93" s="42" t="s">
        <v>83</v>
      </c>
      <c r="E93" s="26">
        <v>-29999</v>
      </c>
      <c r="F93" s="26"/>
      <c r="G93" s="26">
        <f>F93+E93</f>
        <v>-29999</v>
      </c>
    </row>
    <row r="94" spans="1:7" s="5" customFormat="1" ht="30.75" customHeight="1">
      <c r="A94" s="75"/>
      <c r="B94" s="79"/>
      <c r="C94" s="24">
        <v>2210</v>
      </c>
      <c r="D94" s="42" t="s">
        <v>96</v>
      </c>
      <c r="E94" s="26">
        <v>15712</v>
      </c>
      <c r="F94" s="26"/>
      <c r="G94" s="26">
        <f>F94+E94</f>
        <v>15712</v>
      </c>
    </row>
    <row r="95" spans="1:7" s="5" customFormat="1" ht="17.25" customHeight="1">
      <c r="A95" s="76"/>
      <c r="B95" s="78"/>
      <c r="C95" s="31">
        <v>3122</v>
      </c>
      <c r="D95" s="58" t="s">
        <v>55</v>
      </c>
      <c r="E95" s="56">
        <v>0</v>
      </c>
      <c r="F95" s="26">
        <v>1390558</v>
      </c>
      <c r="G95" s="26">
        <f t="shared" si="0"/>
        <v>1390558</v>
      </c>
    </row>
    <row r="96" spans="1:7" s="5" customFormat="1" ht="17.25" customHeight="1">
      <c r="A96" s="80" t="s">
        <v>58</v>
      </c>
      <c r="B96" s="82" t="s">
        <v>39</v>
      </c>
      <c r="C96" s="31"/>
      <c r="D96" s="54" t="s">
        <v>45</v>
      </c>
      <c r="E96" s="55">
        <f>E97</f>
        <v>-520</v>
      </c>
      <c r="F96" s="55">
        <f>F97</f>
        <v>0</v>
      </c>
      <c r="G96" s="55">
        <f>G97</f>
        <v>-520</v>
      </c>
    </row>
    <row r="97" spans="1:7" s="5" customFormat="1" ht="17.25" customHeight="1">
      <c r="A97" s="81"/>
      <c r="B97" s="82"/>
      <c r="C97" s="31">
        <v>2210</v>
      </c>
      <c r="D97" s="58" t="s">
        <v>101</v>
      </c>
      <c r="E97" s="56">
        <v>-520</v>
      </c>
      <c r="F97" s="26"/>
      <c r="G97" s="26">
        <f t="shared" si="0"/>
        <v>-520</v>
      </c>
    </row>
    <row r="98" spans="1:7" s="5" customFormat="1" ht="17.25" customHeight="1">
      <c r="A98" s="81"/>
      <c r="B98" s="83" t="s">
        <v>48</v>
      </c>
      <c r="C98" s="24"/>
      <c r="D98" s="23" t="s">
        <v>47</v>
      </c>
      <c r="E98" s="25">
        <f>E99</f>
        <v>520</v>
      </c>
      <c r="F98" s="25">
        <f>F99</f>
        <v>0</v>
      </c>
      <c r="G98" s="25">
        <f>G99</f>
        <v>520</v>
      </c>
    </row>
    <row r="99" spans="1:7" s="5" customFormat="1" ht="17.25" customHeight="1">
      <c r="A99" s="81"/>
      <c r="B99" s="84"/>
      <c r="C99" s="31">
        <v>2210</v>
      </c>
      <c r="D99" s="58" t="s">
        <v>101</v>
      </c>
      <c r="E99" s="26">
        <v>520</v>
      </c>
      <c r="F99" s="26"/>
      <c r="G99" s="26">
        <f t="shared" si="0"/>
        <v>520</v>
      </c>
    </row>
    <row r="100" spans="1:7" s="5" customFormat="1" ht="28.5" customHeight="1">
      <c r="A100" s="81"/>
      <c r="B100" s="77" t="s">
        <v>57</v>
      </c>
      <c r="C100" s="24"/>
      <c r="D100" s="23" t="s">
        <v>59</v>
      </c>
      <c r="E100" s="25">
        <f>E101</f>
        <v>0</v>
      </c>
      <c r="F100" s="25">
        <f>F101</f>
        <v>450000</v>
      </c>
      <c r="G100" s="25">
        <f>G101</f>
        <v>450000</v>
      </c>
    </row>
    <row r="101" spans="1:7" s="5" customFormat="1" ht="31.5" customHeight="1">
      <c r="A101" s="81"/>
      <c r="B101" s="78"/>
      <c r="C101" s="24">
        <v>3220</v>
      </c>
      <c r="D101" s="42" t="s">
        <v>100</v>
      </c>
      <c r="E101" s="26"/>
      <c r="F101" s="26">
        <v>450000</v>
      </c>
      <c r="G101" s="26">
        <f>E101+F101</f>
        <v>450000</v>
      </c>
    </row>
    <row r="102" spans="1:7" ht="5.25" customHeight="1">
      <c r="A102" s="64"/>
      <c r="B102" s="65"/>
      <c r="C102" s="31"/>
      <c r="D102" s="32"/>
      <c r="E102" s="33"/>
      <c r="F102" s="33"/>
      <c r="G102" s="30"/>
    </row>
    <row r="103" spans="1:7" ht="15.75" customHeight="1">
      <c r="A103" s="64"/>
      <c r="B103" s="65"/>
      <c r="C103" s="31"/>
      <c r="D103" s="41" t="s">
        <v>16</v>
      </c>
      <c r="E103" s="34">
        <f>E100+E98+E96+E92+E90+E87+E83+E81+E78+E75+E73+E70+E61+E53+E50+E48+E46+E44+E40+E38+E33+E31+E28+E26+E24+E22+E17+E14+E68</f>
        <v>3406588</v>
      </c>
      <c r="F103" s="34">
        <f>F100+F98+F96+F92+F90+F87+F83+F81+F78+F75+F73+F70+F61+F53+F50+F48+F46+F44+F40+F38+F33+F31+F28+F26+F24+F22+F17+F14+F68</f>
        <v>1079108</v>
      </c>
      <c r="G103" s="34">
        <f>G100+G98+G96+G92+G90+G87+G83+G81+G78+G75+G73+G70+G61+G53+G50+G48+G46+G44+G40+G38+G33+G31+G28+G26+G24+G22+G17+G14+G68</f>
        <v>4485696</v>
      </c>
    </row>
    <row r="104" spans="1:7" ht="15.75" customHeight="1">
      <c r="A104" s="64"/>
      <c r="B104" s="65"/>
      <c r="C104" s="43"/>
      <c r="D104" s="48" t="s">
        <v>10</v>
      </c>
      <c r="E104" s="47" t="s">
        <v>10</v>
      </c>
      <c r="F104" s="47"/>
      <c r="G104" s="47"/>
    </row>
    <row r="105" spans="1:7" ht="15.75" customHeight="1">
      <c r="A105" s="64"/>
      <c r="B105" s="65"/>
      <c r="C105" s="43"/>
      <c r="D105" s="48" t="s">
        <v>37</v>
      </c>
      <c r="E105" s="45">
        <v>3100000</v>
      </c>
      <c r="F105" s="47"/>
      <c r="G105" s="47"/>
    </row>
    <row r="106" spans="1:7" ht="15.75" customHeight="1">
      <c r="A106" s="64"/>
      <c r="B106" s="65"/>
      <c r="C106" s="43"/>
      <c r="D106" s="48" t="s">
        <v>36</v>
      </c>
      <c r="E106" s="45">
        <f>F67+F37</f>
        <v>97900</v>
      </c>
      <c r="F106" s="47"/>
      <c r="G106" s="47"/>
    </row>
    <row r="107" spans="1:7" ht="15.75" customHeight="1">
      <c r="A107" s="64"/>
      <c r="B107" s="65"/>
      <c r="C107" s="43"/>
      <c r="D107" s="48" t="s">
        <v>18</v>
      </c>
      <c r="E107" s="45">
        <v>1280000</v>
      </c>
      <c r="F107" s="47"/>
      <c r="G107" s="47"/>
    </row>
    <row r="108" spans="1:7" ht="15.75" customHeight="1">
      <c r="A108" s="64"/>
      <c r="B108" s="65"/>
      <c r="C108" s="43"/>
      <c r="D108" s="48" t="s">
        <v>87</v>
      </c>
      <c r="E108" s="45">
        <v>7796</v>
      </c>
      <c r="F108" s="47"/>
      <c r="G108" s="47"/>
    </row>
    <row r="109" spans="1:7" ht="17.25" customHeight="1">
      <c r="A109" s="64"/>
      <c r="B109" s="65"/>
      <c r="C109" s="43"/>
      <c r="D109" s="48"/>
      <c r="E109" s="47">
        <f>E107+E106+E105+E108</f>
        <v>4485696</v>
      </c>
      <c r="F109" s="47"/>
      <c r="G109" s="47">
        <f>E109-G103</f>
        <v>0</v>
      </c>
    </row>
    <row r="110" spans="1:8" ht="7.5" customHeight="1">
      <c r="A110" s="64"/>
      <c r="B110" s="65"/>
      <c r="C110" s="43"/>
      <c r="D110" s="44"/>
      <c r="E110" s="45"/>
      <c r="F110" s="45"/>
      <c r="G110" s="46"/>
      <c r="H110" s="18"/>
    </row>
    <row r="111" spans="1:8" ht="19.5" customHeight="1">
      <c r="A111" s="64"/>
      <c r="B111" s="65"/>
      <c r="C111" s="66" t="s">
        <v>19</v>
      </c>
      <c r="D111" s="67"/>
      <c r="E111" s="68"/>
      <c r="F111" s="47"/>
      <c r="G111" s="47"/>
      <c r="H111" s="18"/>
    </row>
    <row r="112" spans="1:7" s="18" customFormat="1" ht="24" customHeight="1">
      <c r="A112" s="64"/>
      <c r="B112" s="65"/>
      <c r="C112" s="43"/>
      <c r="D112" s="10"/>
      <c r="E112" s="35"/>
      <c r="F112" s="35"/>
      <c r="G112" s="35" t="s">
        <v>10</v>
      </c>
    </row>
    <row r="113" spans="1:7" s="21" customFormat="1" ht="19.5" customHeight="1">
      <c r="A113" s="64"/>
      <c r="B113" s="65"/>
      <c r="C113" s="39"/>
      <c r="D113" s="36"/>
      <c r="E113" s="69"/>
      <c r="F113" s="69"/>
      <c r="G113" s="70"/>
    </row>
    <row r="114" spans="1:7" s="18" customFormat="1" ht="19.5" customHeight="1" hidden="1">
      <c r="A114" s="64"/>
      <c r="B114" s="65"/>
      <c r="C114" s="43"/>
      <c r="D114" s="37"/>
      <c r="E114" s="71"/>
      <c r="F114" s="71"/>
      <c r="G114" s="38"/>
    </row>
    <row r="115" spans="1:7" s="18" customFormat="1" ht="19.5" customHeight="1" hidden="1">
      <c r="A115" s="64"/>
      <c r="B115" s="65"/>
      <c r="C115" s="43"/>
      <c r="D115" s="39"/>
      <c r="E115" s="11"/>
      <c r="F115" s="11"/>
      <c r="G115" s="40"/>
    </row>
    <row r="116" spans="1:7" s="18" customFormat="1" ht="19.5" customHeight="1" hidden="1">
      <c r="A116" s="64"/>
      <c r="B116" s="65"/>
      <c r="C116" s="43"/>
      <c r="D116" s="39"/>
      <c r="E116" s="11"/>
      <c r="F116" s="11"/>
      <c r="G116" s="40"/>
    </row>
    <row r="117" spans="1:7" s="18" customFormat="1" ht="18.75" customHeight="1" hidden="1">
      <c r="A117" s="9"/>
      <c r="B117" s="8"/>
      <c r="C117" s="43"/>
      <c r="D117" s="20"/>
      <c r="E117" s="19"/>
      <c r="F117" s="11"/>
      <c r="G117" s="11"/>
    </row>
    <row r="118" spans="1:7" s="18" customFormat="1" ht="18" customHeight="1">
      <c r="A118" s="9"/>
      <c r="B118" s="8"/>
      <c r="C118" s="43"/>
      <c r="G118" s="11"/>
    </row>
    <row r="119" spans="1:5" s="21" customFormat="1" ht="15.75">
      <c r="A119" s="72" t="s">
        <v>10</v>
      </c>
      <c r="B119" s="73"/>
      <c r="C119" s="73"/>
      <c r="D119" s="73"/>
      <c r="E119" s="21" t="s">
        <v>10</v>
      </c>
    </row>
    <row r="120" spans="4:5" ht="15.75">
      <c r="D120" s="16"/>
      <c r="E120" s="6"/>
    </row>
    <row r="122" ht="15.75">
      <c r="G122" s="13"/>
    </row>
    <row r="123" ht="15.75">
      <c r="G123" s="13"/>
    </row>
  </sheetData>
  <sheetProtection/>
  <mergeCells count="45">
    <mergeCell ref="A1:G1"/>
    <mergeCell ref="A2:G2"/>
    <mergeCell ref="A3:G3"/>
    <mergeCell ref="A5:G5"/>
    <mergeCell ref="A10:E10"/>
    <mergeCell ref="A14:A49"/>
    <mergeCell ref="B14:B16"/>
    <mergeCell ref="B17:B21"/>
    <mergeCell ref="B22:B23"/>
    <mergeCell ref="B24:B25"/>
    <mergeCell ref="B26:B27"/>
    <mergeCell ref="B28:B30"/>
    <mergeCell ref="B31:B32"/>
    <mergeCell ref="B33:B37"/>
    <mergeCell ref="B38:B39"/>
    <mergeCell ref="B40:B43"/>
    <mergeCell ref="B44:B45"/>
    <mergeCell ref="B46:B47"/>
    <mergeCell ref="B48:B49"/>
    <mergeCell ref="A50:A77"/>
    <mergeCell ref="B50:B52"/>
    <mergeCell ref="B53:B60"/>
    <mergeCell ref="B61:B67"/>
    <mergeCell ref="B68:B69"/>
    <mergeCell ref="B70:B72"/>
    <mergeCell ref="B73:B74"/>
    <mergeCell ref="B75:B77"/>
    <mergeCell ref="A78:A89"/>
    <mergeCell ref="B78:B80"/>
    <mergeCell ref="B81:B82"/>
    <mergeCell ref="B83:B86"/>
    <mergeCell ref="B87:B89"/>
    <mergeCell ref="A90:A95"/>
    <mergeCell ref="B90:B91"/>
    <mergeCell ref="B92:B95"/>
    <mergeCell ref="A96:A101"/>
    <mergeCell ref="B96:B97"/>
    <mergeCell ref="B98:B99"/>
    <mergeCell ref="B100:B101"/>
    <mergeCell ref="A102:A116"/>
    <mergeCell ref="B102:B116"/>
    <mergeCell ref="C111:E111"/>
    <mergeCell ref="E113:G113"/>
    <mergeCell ref="E114:F114"/>
    <mergeCell ref="A119:D119"/>
  </mergeCells>
  <printOptions/>
  <pageMargins left="1.1811023622047245" right="0.3937007874015748" top="0.7874015748031497" bottom="0.7874015748031497" header="0.4330708661417323" footer="0.1968503937007874"/>
  <pageSetup fitToHeight="2" horizontalDpi="600" verticalDpi="600" orientation="portrait" paperSize="9" scale="67" r:id="rId1"/>
  <rowBreaks count="1" manualBreakCount="1">
    <brk id="6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2021-09-27T09:21:34Z</cp:lastPrinted>
  <dcterms:created xsi:type="dcterms:W3CDTF">2019-01-15T11:18:10Z</dcterms:created>
  <dcterms:modified xsi:type="dcterms:W3CDTF">2021-09-28T08:28:01Z</dcterms:modified>
  <cp:category/>
  <cp:version/>
  <cp:contentType/>
  <cp:contentStatus/>
</cp:coreProperties>
</file>