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</sheets>
  <definedNames>
    <definedName name="_xlnm.Print_Area" localSheetId="0">'додаток 6'!$A$1:$J$55</definedName>
    <definedName name="_xlnm.Print_Area" localSheetId="1">'додаток 6.1'!$A$1:$J$15</definedName>
  </definedNames>
  <calcPr fullCalcOnLoad="1"/>
</workbook>
</file>

<file path=xl/sharedStrings.xml><?xml version="1.0" encoding="utf-8"?>
<sst xmlns="http://schemas.openxmlformats.org/spreadsheetml/2006/main" count="187" uniqueCount="136">
  <si>
    <t>Х</t>
  </si>
  <si>
    <t>Секретар ради</t>
  </si>
  <si>
    <t>К.Г.Яхно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</si>
  <si>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</si>
  <si>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</si>
  <si>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</si>
  <si>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</si>
  <si>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</si>
  <si>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</si>
  <si>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</si>
  <si>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</si>
  <si>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</si>
  <si>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</si>
  <si>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</si>
  <si>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</si>
  <si>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</si>
  <si>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</si>
  <si>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</si>
  <si>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</si>
  <si>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</si>
  <si>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</si>
  <si>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</si>
  <si>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</si>
  <si>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</si>
  <si>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</si>
  <si>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</si>
  <si>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</si>
  <si>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</si>
  <si>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</si>
  <si>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</si>
  <si>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</si>
  <si>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</si>
  <si>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</si>
  <si>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</si>
  <si>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</si>
  <si>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</si>
  <si>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</si>
  <si>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</si>
  <si>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</si>
  <si>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</si>
  <si>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</si>
  <si>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</si>
  <si>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</si>
  <si>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</si>
  <si>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</si>
  <si>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</si>
  <si>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Капітальний ремонт Березанського міського центру комплексної реабілітації, в т.ч. проведення експертизи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</si>
  <si>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</si>
  <si>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</si>
  <si>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</si>
  <si>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</si>
  <si>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</si>
  <si>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 xml:space="preserve">Виконанн інвеасиційних пректів в рамках реалізації заходів, спрямованих на розвиток системи охорони здоровя у сільській місцевості </t>
  </si>
  <si>
    <t>Капітальне будівництво (придбання) інших обєктів (Будівництво Лехнівської МА ЗПСМ з житлом за адресою вул.Центральна 14А с.Лехнівка Баришівського району)</t>
  </si>
  <si>
    <t>х</t>
  </si>
  <si>
    <t>від 21.12.2018  № 609-57-VII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</si>
  <si>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</si>
  <si>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</si>
  <si>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</si>
  <si>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</si>
  <si>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</si>
  <si>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</si>
  <si>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</si>
  <si>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</si>
  <si>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</si>
  <si>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</si>
  <si>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</si>
  <si>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</si>
  <si>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</si>
  <si>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</si>
  <si>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</si>
  <si>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</si>
  <si>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</si>
  <si>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</si>
  <si>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</si>
  <si>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</si>
  <si>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</si>
  <si>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</si>
  <si>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Проект-кошт.докум. + експертиза вул Чехова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</si>
  <si>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</si>
  <si>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</si>
  <si>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</si>
  <si>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</si>
  <si>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</si>
  <si>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</si>
  <si>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</si>
  <si>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</si>
  <si>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</si>
  <si>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</si>
  <si>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</si>
  <si>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</si>
  <si>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</si>
  <si>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</si>
  <si>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</si>
  <si>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</si>
  <si>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</si>
  <si>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</si>
  <si>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</si>
  <si>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</si>
  <si>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</si>
  <si>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</si>
  <si>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</si>
  <si>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</si>
  <si>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</si>
  <si>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</si>
  <si>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</si>
  <si>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</si>
  <si>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</si>
  <si>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</si>
  <si>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</si>
  <si>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</si>
  <si>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</si>
  <si>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</si>
  <si>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</si>
  <si>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</si>
  <si>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</si>
  <si>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</si>
  <si>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</si>
  <si>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</si>
  <si>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Придбання основних засобів  (шефська допомога)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</si>
  <si>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</si>
  <si>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</si>
  <si>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Придбання дидактичних матеріалів(НУШ) ДБ=136645  МБ=13665</t>
  </si>
  <si>
    <t>Придбання меблів(НУШ) ДБ=211885  МБ= 21189</t>
  </si>
  <si>
    <t>Придбакння оргтехніки (НУШ)  ДБ=236376  МБ=23638</t>
  </si>
  <si>
    <t>0611161</t>
  </si>
  <si>
    <t>1161</t>
  </si>
  <si>
    <t>0990</t>
  </si>
  <si>
    <t xml:space="preserve">Забезпечення діяльності інших закладів у сфері освіти </t>
  </si>
  <si>
    <t>Придбання основних засобів ( освітні потреби) ДБ=50433</t>
  </si>
  <si>
    <t>Вигот.проект-кошт док по будівництву основної та резервної свердловини,Березань2</t>
  </si>
  <si>
    <t>Вигот.проект-кошт док по будівництву очисних споруд стічних вод,Березань2</t>
  </si>
  <si>
    <t>Придбання основних засобів (с.Садове-дитяча площадка )</t>
  </si>
  <si>
    <t>від 03.05.2019 № 732-66-VII</t>
  </si>
  <si>
    <t>Мвський голова</t>
  </si>
  <si>
    <t>Тимченко В.Г.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</si>
</sst>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justify" wrapText="1"/>
    </xf>
    <xf numFmtId="0" fontId="2" fillId="0" borderId="20" xfId="0" applyFont="1" applyBorder="1" applyAlignment="1">
      <alignment horizontal="center" vertical="top" wrapText="1"/>
    </xf>
    <xf numFmtId="171" fontId="25" fillId="0" borderId="10" xfId="59" applyFont="1" applyBorder="1" applyAlignment="1">
      <alignment horizontal="center" vertical="top" wrapText="1"/>
    </xf>
    <xf numFmtId="0" fontId="25" fillId="25" borderId="21" xfId="0" applyFont="1" applyFill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5" fillId="25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25" fillId="25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25" fillId="25" borderId="28" xfId="0" applyFont="1" applyFill="1" applyBorder="1" applyAlignment="1" quotePrefix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49" fontId="2" fillId="0" borderId="13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26" fillId="0" borderId="13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justify" wrapText="1"/>
    </xf>
    <xf numFmtId="0" fontId="0" fillId="0" borderId="17" xfId="0" applyBorder="1" applyAlignment="1">
      <alignment wrapText="1"/>
    </xf>
    <xf numFmtId="49" fontId="25" fillId="25" borderId="3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Alignment="1">
      <alignment horizontal="center" vertical="top" wrapText="1"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26" fillId="0" borderId="13" xfId="0" applyFont="1" applyBorder="1" applyAlignment="1">
      <alignment horizontal="justify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5" fillId="25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8"/>
  <sheetViews>
    <sheetView tabSelected="1" view="pageBreakPreview" zoomScale="85" zoomScaleNormal="75" zoomScaleSheetLayoutView="85" zoomScalePageLayoutView="0" workbookViewId="0" topLeftCell="A1">
      <selection activeCell="H56" sqref="H56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5" customWidth="1"/>
    <col min="5" max="5" width="9.25390625" style="5" customWidth="1"/>
    <col min="6" max="6" width="66.25390625" style="5" customWidth="1"/>
    <col min="7" max="7" width="10.375" style="5" customWidth="1"/>
    <col min="8" max="8" width="12.625" style="5" customWidth="1"/>
    <col min="9" max="9" width="19.25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13" t="s">
        <v>4</v>
      </c>
      <c r="H1" s="112"/>
      <c r="I1" s="112"/>
      <c r="J1" s="112"/>
      <c r="K1" s="36"/>
    </row>
    <row r="2" spans="7:11" ht="15" customHeight="1">
      <c r="G2" s="111" t="s">
        <v>60</v>
      </c>
      <c r="H2" s="112"/>
      <c r="I2" s="112"/>
      <c r="J2" s="112"/>
      <c r="K2" s="37"/>
    </row>
    <row r="3" spans="6:11" ht="19.5" customHeight="1">
      <c r="F3" s="114" t="s">
        <v>67</v>
      </c>
      <c r="G3" s="115"/>
      <c r="H3" s="115"/>
      <c r="I3" s="115"/>
      <c r="J3" s="115"/>
      <c r="K3" s="37"/>
    </row>
    <row r="4" spans="7:11" ht="15.75" customHeight="1">
      <c r="G4" s="101" t="s">
        <v>133</v>
      </c>
      <c r="H4" s="102"/>
      <c r="I4" s="102"/>
      <c r="J4" s="102"/>
      <c r="K4" s="35"/>
    </row>
    <row r="5" spans="1:10" ht="18.75">
      <c r="A5" s="120" t="s">
        <v>51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05.75" customHeight="1">
      <c r="A7" s="40" t="s">
        <v>56</v>
      </c>
      <c r="B7" s="40" t="s">
        <v>57</v>
      </c>
      <c r="C7" s="40" t="s">
        <v>58</v>
      </c>
      <c r="D7" s="40" t="s">
        <v>59</v>
      </c>
      <c r="E7" s="40" t="s">
        <v>17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>
      <c r="A9" s="81" t="s">
        <v>49</v>
      </c>
      <c r="B9" s="82"/>
      <c r="C9" s="83"/>
      <c r="D9" s="78" t="s">
        <v>50</v>
      </c>
      <c r="E9" s="79"/>
      <c r="F9" s="79"/>
      <c r="G9" s="79"/>
      <c r="H9" s="79"/>
      <c r="I9" s="79"/>
      <c r="J9" s="80"/>
    </row>
    <row r="10" spans="1:10" ht="15.75">
      <c r="A10" s="8" t="s">
        <v>113</v>
      </c>
      <c r="B10" s="9" t="s">
        <v>114</v>
      </c>
      <c r="C10" s="10"/>
      <c r="D10" s="11" t="s">
        <v>115</v>
      </c>
      <c r="E10" s="59"/>
      <c r="F10" s="59"/>
      <c r="G10" s="27" t="s">
        <v>54</v>
      </c>
      <c r="H10" s="60" t="s">
        <v>54</v>
      </c>
      <c r="I10" s="61">
        <f>I11</f>
        <v>199900</v>
      </c>
      <c r="J10" s="62">
        <v>100</v>
      </c>
    </row>
    <row r="11" spans="1:10" ht="15.75">
      <c r="A11" s="12" t="s">
        <v>116</v>
      </c>
      <c r="B11" s="13" t="s">
        <v>109</v>
      </c>
      <c r="C11" s="13" t="s">
        <v>117</v>
      </c>
      <c r="D11" s="49" t="s">
        <v>118</v>
      </c>
      <c r="E11" s="63">
        <v>3110</v>
      </c>
      <c r="F11" s="64" t="s">
        <v>119</v>
      </c>
      <c r="G11" s="64">
        <v>2019</v>
      </c>
      <c r="H11" s="62">
        <v>199900</v>
      </c>
      <c r="I11" s="62">
        <f>H11</f>
        <v>199900</v>
      </c>
      <c r="J11" s="62">
        <v>100</v>
      </c>
    </row>
    <row r="12" spans="1:10" ht="15.75">
      <c r="A12" s="8" t="s">
        <v>10</v>
      </c>
      <c r="B12" s="9" t="s">
        <v>11</v>
      </c>
      <c r="C12" s="10"/>
      <c r="D12" s="11" t="s">
        <v>12</v>
      </c>
      <c r="E12" s="15"/>
      <c r="F12" s="1"/>
      <c r="G12" s="38" t="s">
        <v>54</v>
      </c>
      <c r="H12" s="38" t="s">
        <v>54</v>
      </c>
      <c r="I12" s="38">
        <f>I13+I14</f>
        <v>460042</v>
      </c>
      <c r="J12" s="1"/>
    </row>
    <row r="13" spans="1:10" ht="66" customHeight="1">
      <c r="A13" s="94" t="s">
        <v>13</v>
      </c>
      <c r="B13" s="84" t="s">
        <v>14</v>
      </c>
      <c r="C13" s="84" t="s">
        <v>15</v>
      </c>
      <c r="D13" s="87" t="s">
        <v>16</v>
      </c>
      <c r="E13" s="14">
        <v>3210</v>
      </c>
      <c r="F13" s="28" t="s">
        <v>120</v>
      </c>
      <c r="G13" s="1">
        <v>2019</v>
      </c>
      <c r="H13" s="1">
        <f>300000+141542</f>
        <v>441542</v>
      </c>
      <c r="I13" s="1">
        <f>H13</f>
        <v>441542</v>
      </c>
      <c r="J13" s="1">
        <v>100</v>
      </c>
    </row>
    <row r="14" spans="1:10" ht="32.25" customHeight="1">
      <c r="A14" s="100"/>
      <c r="B14" s="89"/>
      <c r="C14" s="89"/>
      <c r="D14" s="88"/>
      <c r="E14" s="14">
        <v>3210</v>
      </c>
      <c r="F14" s="28" t="s">
        <v>75</v>
      </c>
      <c r="G14" s="16">
        <v>2019</v>
      </c>
      <c r="H14" s="1">
        <v>18500</v>
      </c>
      <c r="I14" s="1">
        <f>H14</f>
        <v>18500</v>
      </c>
      <c r="J14" s="1">
        <v>100</v>
      </c>
    </row>
    <row r="15" spans="1:10" ht="16.5" customHeight="1">
      <c r="A15" s="8" t="s">
        <v>68</v>
      </c>
      <c r="B15" s="9" t="s">
        <v>69</v>
      </c>
      <c r="C15" s="10"/>
      <c r="D15" s="21" t="s">
        <v>70</v>
      </c>
      <c r="E15" s="43"/>
      <c r="F15" s="44"/>
      <c r="G15" s="38" t="s">
        <v>54</v>
      </c>
      <c r="H15" s="38" t="s">
        <v>54</v>
      </c>
      <c r="I15" s="38">
        <f>I16+I17+I18+I19+I20+I21+I22+I23</f>
        <v>2301626</v>
      </c>
      <c r="J15" s="1"/>
    </row>
    <row r="16" spans="1:10" ht="32.25" customHeight="1">
      <c r="A16" s="17" t="s">
        <v>71</v>
      </c>
      <c r="B16" s="18" t="s">
        <v>72</v>
      </c>
      <c r="C16" s="18" t="s">
        <v>73</v>
      </c>
      <c r="D16" s="19" t="s">
        <v>74</v>
      </c>
      <c r="E16" s="14">
        <v>3210</v>
      </c>
      <c r="F16" s="28" t="s">
        <v>76</v>
      </c>
      <c r="G16" s="16">
        <v>2019</v>
      </c>
      <c r="H16" s="26">
        <v>140000</v>
      </c>
      <c r="I16" s="1">
        <f aca="true" t="shared" si="0" ref="I16:I23">H16</f>
        <v>140000</v>
      </c>
      <c r="J16" s="1">
        <v>100</v>
      </c>
    </row>
    <row r="17" spans="1:10" ht="32.25" customHeight="1">
      <c r="A17" s="67"/>
      <c r="B17" s="66"/>
      <c r="C17" s="66"/>
      <c r="D17" s="69"/>
      <c r="E17" s="14">
        <v>3210</v>
      </c>
      <c r="F17" s="28" t="s">
        <v>130</v>
      </c>
      <c r="G17" s="70">
        <v>2019</v>
      </c>
      <c r="H17" s="27">
        <v>699897</v>
      </c>
      <c r="I17" s="16">
        <f t="shared" si="0"/>
        <v>699897</v>
      </c>
      <c r="J17" s="1">
        <v>100</v>
      </c>
    </row>
    <row r="18" spans="1:10" ht="32.25" customHeight="1">
      <c r="A18" s="67"/>
      <c r="B18" s="66"/>
      <c r="C18" s="66"/>
      <c r="D18" s="69"/>
      <c r="E18" s="14">
        <v>3210</v>
      </c>
      <c r="F18" s="28" t="s">
        <v>131</v>
      </c>
      <c r="G18" s="70">
        <v>2019</v>
      </c>
      <c r="H18" s="27">
        <v>944949</v>
      </c>
      <c r="I18" s="16">
        <f t="shared" si="0"/>
        <v>944949</v>
      </c>
      <c r="J18" s="1">
        <v>100</v>
      </c>
    </row>
    <row r="19" spans="1:10" ht="32.25" customHeight="1">
      <c r="A19" s="94" t="s">
        <v>83</v>
      </c>
      <c r="B19" s="84" t="s">
        <v>84</v>
      </c>
      <c r="C19" s="84" t="s">
        <v>73</v>
      </c>
      <c r="D19" s="97" t="s">
        <v>85</v>
      </c>
      <c r="E19" s="46">
        <v>3210</v>
      </c>
      <c r="F19" s="45" t="s">
        <v>86</v>
      </c>
      <c r="G19" s="16">
        <v>2019</v>
      </c>
      <c r="H19" s="50">
        <v>159275</v>
      </c>
      <c r="I19" s="1">
        <f t="shared" si="0"/>
        <v>159275</v>
      </c>
      <c r="J19" s="1">
        <v>100</v>
      </c>
    </row>
    <row r="20" spans="1:10" ht="35.25" customHeight="1">
      <c r="A20" s="95"/>
      <c r="B20" s="85"/>
      <c r="C20" s="85"/>
      <c r="D20" s="98"/>
      <c r="E20" s="46">
        <v>3210</v>
      </c>
      <c r="F20" s="45" t="s">
        <v>87</v>
      </c>
      <c r="G20" s="16">
        <v>2019</v>
      </c>
      <c r="H20" s="50">
        <v>199500</v>
      </c>
      <c r="I20" s="1">
        <f t="shared" si="0"/>
        <v>199500</v>
      </c>
      <c r="J20" s="1">
        <v>100</v>
      </c>
    </row>
    <row r="21" spans="1:10" ht="35.25" customHeight="1">
      <c r="A21" s="96"/>
      <c r="B21" s="86"/>
      <c r="C21" s="86"/>
      <c r="D21" s="99"/>
      <c r="E21" s="46">
        <v>3210</v>
      </c>
      <c r="F21" s="45" t="s">
        <v>88</v>
      </c>
      <c r="G21" s="16">
        <v>2019</v>
      </c>
      <c r="H21" s="50">
        <v>30800</v>
      </c>
      <c r="I21" s="1">
        <f t="shared" si="0"/>
        <v>30800</v>
      </c>
      <c r="J21" s="1">
        <v>100</v>
      </c>
    </row>
    <row r="22" spans="1:10" ht="24" customHeight="1">
      <c r="A22" s="94" t="s">
        <v>79</v>
      </c>
      <c r="B22" s="84" t="s">
        <v>80</v>
      </c>
      <c r="C22" s="84" t="s">
        <v>73</v>
      </c>
      <c r="D22" s="106" t="s">
        <v>81</v>
      </c>
      <c r="E22" s="46">
        <v>3210</v>
      </c>
      <c r="F22" s="45" t="s">
        <v>132</v>
      </c>
      <c r="G22" s="16">
        <v>2019</v>
      </c>
      <c r="H22" s="68">
        <v>119000</v>
      </c>
      <c r="I22" s="1">
        <f t="shared" si="0"/>
        <v>119000</v>
      </c>
      <c r="J22" s="1">
        <v>100</v>
      </c>
    </row>
    <row r="23" spans="1:10" ht="32.25" customHeight="1">
      <c r="A23" s="96"/>
      <c r="B23" s="86"/>
      <c r="C23" s="86"/>
      <c r="D23" s="107"/>
      <c r="E23" s="14">
        <v>3210</v>
      </c>
      <c r="F23" s="28" t="s">
        <v>82</v>
      </c>
      <c r="G23" s="16">
        <v>2019</v>
      </c>
      <c r="H23" s="1">
        <v>8205</v>
      </c>
      <c r="I23" s="1">
        <f t="shared" si="0"/>
        <v>8205</v>
      </c>
      <c r="J23" s="1">
        <v>100</v>
      </c>
    </row>
    <row r="24" spans="1:10" ht="15.75">
      <c r="A24" s="22" t="s">
        <v>18</v>
      </c>
      <c r="B24" s="23" t="s">
        <v>19</v>
      </c>
      <c r="C24" s="23"/>
      <c r="D24" s="24" t="s">
        <v>20</v>
      </c>
      <c r="E24" s="25"/>
      <c r="F24" s="25"/>
      <c r="G24" s="38" t="s">
        <v>54</v>
      </c>
      <c r="H24" s="38" t="s">
        <v>54</v>
      </c>
      <c r="I24" s="38">
        <f>I25+I26+I29+I27+I28</f>
        <v>1505178</v>
      </c>
      <c r="J24" s="1"/>
    </row>
    <row r="25" spans="1:10" ht="33" customHeight="1">
      <c r="A25" s="103" t="s">
        <v>21</v>
      </c>
      <c r="B25" s="117" t="s">
        <v>22</v>
      </c>
      <c r="C25" s="117" t="s">
        <v>23</v>
      </c>
      <c r="D25" s="116" t="s">
        <v>24</v>
      </c>
      <c r="E25" s="27">
        <v>3210</v>
      </c>
      <c r="F25" s="28" t="s">
        <v>25</v>
      </c>
      <c r="G25" s="29">
        <v>2019</v>
      </c>
      <c r="H25" s="26">
        <v>900000</v>
      </c>
      <c r="I25" s="26">
        <f>H25</f>
        <v>900000</v>
      </c>
      <c r="J25" s="26">
        <v>100</v>
      </c>
    </row>
    <row r="26" spans="1:10" ht="30" customHeight="1">
      <c r="A26" s="104"/>
      <c r="B26" s="118"/>
      <c r="C26" s="118"/>
      <c r="D26" s="98"/>
      <c r="E26" s="30">
        <v>3210</v>
      </c>
      <c r="F26" s="31" t="s">
        <v>26</v>
      </c>
      <c r="G26" s="27">
        <v>2019</v>
      </c>
      <c r="H26" s="27">
        <v>519567</v>
      </c>
      <c r="I26" s="27">
        <f>H26</f>
        <v>519567</v>
      </c>
      <c r="J26" s="27">
        <v>100</v>
      </c>
    </row>
    <row r="27" spans="1:10" ht="21" customHeight="1">
      <c r="A27" s="104"/>
      <c r="B27" s="118"/>
      <c r="C27" s="118"/>
      <c r="D27" s="98"/>
      <c r="E27" s="46">
        <v>3210</v>
      </c>
      <c r="F27" s="45" t="s">
        <v>77</v>
      </c>
      <c r="G27" s="27">
        <v>2019</v>
      </c>
      <c r="H27" s="27">
        <v>42686</v>
      </c>
      <c r="I27" s="27">
        <f>H27</f>
        <v>42686</v>
      </c>
      <c r="J27" s="27">
        <v>100</v>
      </c>
    </row>
    <row r="28" spans="1:10" ht="21" customHeight="1">
      <c r="A28" s="105"/>
      <c r="B28" s="119"/>
      <c r="C28" s="119"/>
      <c r="D28" s="99"/>
      <c r="E28" s="46">
        <v>3210</v>
      </c>
      <c r="F28" s="45" t="s">
        <v>78</v>
      </c>
      <c r="G28" s="27">
        <v>2019</v>
      </c>
      <c r="H28" s="27">
        <v>42925</v>
      </c>
      <c r="I28" s="27">
        <f>H28</f>
        <v>42925</v>
      </c>
      <c r="J28" s="27">
        <v>100</v>
      </c>
    </row>
    <row r="29" spans="1:10" s="34" customFormat="1" ht="49.5" customHeight="1">
      <c r="A29" s="65">
        <v>217367</v>
      </c>
      <c r="B29" s="32">
        <v>7367</v>
      </c>
      <c r="C29" s="32">
        <v>490</v>
      </c>
      <c r="D29" s="33" t="s">
        <v>52</v>
      </c>
      <c r="E29" s="27">
        <v>3122</v>
      </c>
      <c r="F29" s="28" t="s">
        <v>53</v>
      </c>
      <c r="G29" s="47">
        <v>2019</v>
      </c>
      <c r="H29" s="47">
        <f>880433-738891-141542</f>
        <v>0</v>
      </c>
      <c r="I29" s="48">
        <f>H29</f>
        <v>0</v>
      </c>
      <c r="J29" s="47">
        <v>100</v>
      </c>
    </row>
    <row r="30" spans="1:10" ht="15.75">
      <c r="A30" s="122" t="s">
        <v>47</v>
      </c>
      <c r="B30" s="123"/>
      <c r="C30" s="124"/>
      <c r="D30" s="90" t="s">
        <v>48</v>
      </c>
      <c r="E30" s="93"/>
      <c r="F30" s="93"/>
      <c r="G30" s="93"/>
      <c r="H30" s="93"/>
      <c r="I30" s="93"/>
      <c r="J30" s="92"/>
    </row>
    <row r="31" spans="1:10" ht="15.75">
      <c r="A31" s="8" t="s">
        <v>27</v>
      </c>
      <c r="B31" s="9" t="s">
        <v>28</v>
      </c>
      <c r="C31" s="10"/>
      <c r="D31" s="21" t="s">
        <v>29</v>
      </c>
      <c r="E31" s="27"/>
      <c r="F31" s="27"/>
      <c r="G31" s="60" t="s">
        <v>54</v>
      </c>
      <c r="H31" s="60" t="s">
        <v>54</v>
      </c>
      <c r="I31" s="60">
        <f>I32+I33+I34+I35+I37+I36+I38+I39+I40+I41+I42</f>
        <v>2186096</v>
      </c>
      <c r="J31" s="27"/>
    </row>
    <row r="32" spans="1:10" ht="48.75" customHeight="1">
      <c r="A32" s="129" t="s">
        <v>30</v>
      </c>
      <c r="B32" s="127" t="s">
        <v>31</v>
      </c>
      <c r="C32" s="127" t="s">
        <v>32</v>
      </c>
      <c r="D32" s="125" t="s">
        <v>33</v>
      </c>
      <c r="E32" s="27">
        <v>3132</v>
      </c>
      <c r="F32" s="28" t="s">
        <v>90</v>
      </c>
      <c r="G32" s="27">
        <v>2019</v>
      </c>
      <c r="H32" s="27">
        <v>200000</v>
      </c>
      <c r="I32" s="27">
        <f aca="true" t="shared" si="1" ref="I32:I42">H32</f>
        <v>200000</v>
      </c>
      <c r="J32" s="27">
        <v>100</v>
      </c>
    </row>
    <row r="33" spans="1:10" ht="30.75" customHeight="1">
      <c r="A33" s="130"/>
      <c r="B33" s="128"/>
      <c r="C33" s="128"/>
      <c r="D33" s="126"/>
      <c r="E33" s="27">
        <v>3110</v>
      </c>
      <c r="F33" s="45" t="s">
        <v>121</v>
      </c>
      <c r="G33" s="27">
        <v>2019</v>
      </c>
      <c r="H33" s="27">
        <v>11488</v>
      </c>
      <c r="I33" s="27">
        <f>H33</f>
        <v>11488</v>
      </c>
      <c r="J33" s="27">
        <v>100</v>
      </c>
    </row>
    <row r="34" spans="1:10" ht="32.25" customHeight="1">
      <c r="A34" s="129" t="s">
        <v>34</v>
      </c>
      <c r="B34" s="127" t="s">
        <v>35</v>
      </c>
      <c r="C34" s="127" t="s">
        <v>36</v>
      </c>
      <c r="D34" s="131" t="s">
        <v>37</v>
      </c>
      <c r="E34" s="27">
        <v>3132</v>
      </c>
      <c r="F34" s="53" t="s">
        <v>91</v>
      </c>
      <c r="G34" s="47">
        <v>2019</v>
      </c>
      <c r="H34" s="47">
        <f>450000-185000+4833</f>
        <v>269833</v>
      </c>
      <c r="I34" s="47">
        <f t="shared" si="1"/>
        <v>269833</v>
      </c>
      <c r="J34" s="47">
        <v>100</v>
      </c>
    </row>
    <row r="35" spans="1:10" ht="34.5" customHeight="1">
      <c r="A35" s="130"/>
      <c r="B35" s="128"/>
      <c r="C35" s="128"/>
      <c r="D35" s="132"/>
      <c r="E35" s="27">
        <v>3132</v>
      </c>
      <c r="F35" s="28" t="s">
        <v>92</v>
      </c>
      <c r="G35" s="27">
        <v>2019</v>
      </c>
      <c r="H35" s="27">
        <f>400000-128176-83427</f>
        <v>188397</v>
      </c>
      <c r="I35" s="27">
        <f t="shared" si="1"/>
        <v>188397</v>
      </c>
      <c r="J35" s="27">
        <v>100</v>
      </c>
    </row>
    <row r="36" spans="1:10" ht="32.25" customHeight="1">
      <c r="A36" s="130"/>
      <c r="B36" s="128"/>
      <c r="C36" s="128"/>
      <c r="D36" s="132"/>
      <c r="E36" s="46">
        <v>3110</v>
      </c>
      <c r="F36" s="45" t="s">
        <v>89</v>
      </c>
      <c r="G36" s="27">
        <v>2019</v>
      </c>
      <c r="H36" s="50">
        <v>22000</v>
      </c>
      <c r="I36" s="27">
        <f t="shared" si="1"/>
        <v>22000</v>
      </c>
      <c r="J36" s="27">
        <v>100</v>
      </c>
    </row>
    <row r="37" spans="1:10" ht="32.25" customHeight="1">
      <c r="A37" s="130"/>
      <c r="B37" s="128"/>
      <c r="C37" s="128"/>
      <c r="D37" s="132"/>
      <c r="E37" s="27">
        <v>3132</v>
      </c>
      <c r="F37" s="31" t="s">
        <v>93</v>
      </c>
      <c r="G37" s="27">
        <v>2019</v>
      </c>
      <c r="H37" s="27">
        <f>400000+128176+78594</f>
        <v>606770</v>
      </c>
      <c r="I37" s="27">
        <f t="shared" si="1"/>
        <v>606770</v>
      </c>
      <c r="J37" s="27">
        <v>100</v>
      </c>
    </row>
    <row r="38" spans="1:10" ht="35.25" customHeight="1">
      <c r="A38" s="130"/>
      <c r="B38" s="128"/>
      <c r="C38" s="128"/>
      <c r="D38" s="132"/>
      <c r="E38" s="27">
        <v>3132</v>
      </c>
      <c r="F38" s="28" t="s">
        <v>112</v>
      </c>
      <c r="G38" s="27">
        <v>2019</v>
      </c>
      <c r="H38" s="27">
        <v>193777</v>
      </c>
      <c r="I38" s="27">
        <f t="shared" si="1"/>
        <v>193777</v>
      </c>
      <c r="J38" s="27">
        <v>100</v>
      </c>
    </row>
    <row r="39" spans="1:10" ht="21.75" customHeight="1">
      <c r="A39" s="130"/>
      <c r="B39" s="128"/>
      <c r="C39" s="128"/>
      <c r="D39" s="132"/>
      <c r="E39" s="27">
        <v>3110</v>
      </c>
      <c r="F39" s="28" t="s">
        <v>122</v>
      </c>
      <c r="G39" s="27">
        <v>2019</v>
      </c>
      <c r="H39" s="27">
        <v>150310</v>
      </c>
      <c r="I39" s="27">
        <f t="shared" si="1"/>
        <v>150310</v>
      </c>
      <c r="J39" s="27">
        <v>100</v>
      </c>
    </row>
    <row r="40" spans="1:10" ht="21.75" customHeight="1">
      <c r="A40" s="130"/>
      <c r="B40" s="128"/>
      <c r="C40" s="128"/>
      <c r="D40" s="132"/>
      <c r="E40" s="27">
        <v>3110</v>
      </c>
      <c r="F40" s="28" t="s">
        <v>123</v>
      </c>
      <c r="G40" s="27">
        <v>2019</v>
      </c>
      <c r="H40" s="27">
        <v>233074</v>
      </c>
      <c r="I40" s="27">
        <f t="shared" si="1"/>
        <v>233074</v>
      </c>
      <c r="J40" s="27">
        <v>100</v>
      </c>
    </row>
    <row r="41" spans="1:10" ht="21.75" customHeight="1">
      <c r="A41" s="130"/>
      <c r="B41" s="128"/>
      <c r="C41" s="128"/>
      <c r="D41" s="132"/>
      <c r="E41" s="27">
        <v>3110</v>
      </c>
      <c r="F41" s="28" t="s">
        <v>124</v>
      </c>
      <c r="G41" s="27">
        <v>2019</v>
      </c>
      <c r="H41" s="27">
        <v>260014</v>
      </c>
      <c r="I41" s="27">
        <f t="shared" si="1"/>
        <v>260014</v>
      </c>
      <c r="J41" s="27">
        <v>100</v>
      </c>
    </row>
    <row r="42" spans="1:10" ht="31.5" customHeight="1">
      <c r="A42" s="12" t="s">
        <v>125</v>
      </c>
      <c r="B42" s="13" t="s">
        <v>126</v>
      </c>
      <c r="C42" s="13" t="s">
        <v>127</v>
      </c>
      <c r="D42" s="64" t="s">
        <v>128</v>
      </c>
      <c r="E42" s="27">
        <v>3110</v>
      </c>
      <c r="F42" s="28" t="s">
        <v>129</v>
      </c>
      <c r="G42" s="27">
        <v>2019</v>
      </c>
      <c r="H42" s="27">
        <v>50433</v>
      </c>
      <c r="I42" s="27">
        <f t="shared" si="1"/>
        <v>50433</v>
      </c>
      <c r="J42" s="27">
        <v>100</v>
      </c>
    </row>
    <row r="43" spans="1:10" ht="15.75">
      <c r="A43" s="108" t="s">
        <v>38</v>
      </c>
      <c r="B43" s="109"/>
      <c r="C43" s="110"/>
      <c r="D43" s="90" t="s">
        <v>39</v>
      </c>
      <c r="E43" s="91"/>
      <c r="F43" s="91"/>
      <c r="G43" s="91"/>
      <c r="H43" s="91"/>
      <c r="I43" s="91"/>
      <c r="J43" s="92"/>
    </row>
    <row r="44" spans="1:10" ht="15.75">
      <c r="A44" s="8" t="s">
        <v>40</v>
      </c>
      <c r="B44" s="9" t="s">
        <v>41</v>
      </c>
      <c r="C44" s="10"/>
      <c r="D44" s="21" t="s">
        <v>42</v>
      </c>
      <c r="E44" s="1"/>
      <c r="F44" s="1"/>
      <c r="G44" s="38" t="s">
        <v>54</v>
      </c>
      <c r="H44" s="38" t="s">
        <v>54</v>
      </c>
      <c r="I44" s="38">
        <f>I45</f>
        <v>3953000</v>
      </c>
      <c r="J44" s="1"/>
    </row>
    <row r="45" spans="1:10" ht="61.5" customHeight="1">
      <c r="A45" s="17" t="s">
        <v>43</v>
      </c>
      <c r="B45" s="18" t="s">
        <v>44</v>
      </c>
      <c r="C45" s="18" t="s">
        <v>35</v>
      </c>
      <c r="D45" s="19" t="s">
        <v>45</v>
      </c>
      <c r="E45" s="1">
        <v>3132</v>
      </c>
      <c r="F45" s="20" t="s">
        <v>46</v>
      </c>
      <c r="G45" s="1">
        <v>2019</v>
      </c>
      <c r="H45" s="1">
        <f>3950000+3000</f>
        <v>3953000</v>
      </c>
      <c r="I45" s="1">
        <f>H45</f>
        <v>3953000</v>
      </c>
      <c r="J45" s="1">
        <v>100</v>
      </c>
    </row>
    <row r="46" spans="1:10" ht="21" customHeight="1">
      <c r="A46" s="55">
        <v>11</v>
      </c>
      <c r="B46" s="56"/>
      <c r="C46" s="56"/>
      <c r="D46" s="75" t="s">
        <v>94</v>
      </c>
      <c r="E46" s="76"/>
      <c r="F46" s="76"/>
      <c r="G46" s="76"/>
      <c r="H46" s="76"/>
      <c r="I46" s="76"/>
      <c r="J46" s="77"/>
    </row>
    <row r="47" spans="1:10" ht="21" customHeight="1">
      <c r="A47" s="8" t="s">
        <v>95</v>
      </c>
      <c r="B47" s="9" t="s">
        <v>96</v>
      </c>
      <c r="C47" s="9"/>
      <c r="D47" s="21" t="s">
        <v>97</v>
      </c>
      <c r="E47" s="1"/>
      <c r="F47" s="20"/>
      <c r="G47" s="38" t="s">
        <v>54</v>
      </c>
      <c r="H47" s="38" t="s">
        <v>54</v>
      </c>
      <c r="I47" s="38">
        <f>I48</f>
        <v>60000</v>
      </c>
      <c r="J47" s="38"/>
    </row>
    <row r="48" spans="1:10" ht="36" customHeight="1">
      <c r="A48" s="12" t="s">
        <v>98</v>
      </c>
      <c r="B48" s="13" t="s">
        <v>99</v>
      </c>
      <c r="C48" s="13" t="s">
        <v>100</v>
      </c>
      <c r="D48" s="14" t="s">
        <v>101</v>
      </c>
      <c r="E48" s="1">
        <v>3132</v>
      </c>
      <c r="F48" s="20" t="s">
        <v>102</v>
      </c>
      <c r="G48" s="1">
        <v>2019</v>
      </c>
      <c r="H48" s="1">
        <v>60000</v>
      </c>
      <c r="I48" s="1">
        <v>60000</v>
      </c>
      <c r="J48" s="1">
        <v>100</v>
      </c>
    </row>
    <row r="49" spans="1:10" ht="24.75" customHeight="1">
      <c r="A49" s="72">
        <v>37</v>
      </c>
      <c r="B49" s="73"/>
      <c r="C49" s="74"/>
      <c r="D49" s="75" t="s">
        <v>103</v>
      </c>
      <c r="E49" s="76"/>
      <c r="F49" s="76"/>
      <c r="G49" s="76"/>
      <c r="H49" s="76"/>
      <c r="I49" s="76"/>
      <c r="J49" s="77"/>
    </row>
    <row r="50" spans="1:10" ht="21" customHeight="1">
      <c r="A50" s="8" t="s">
        <v>104</v>
      </c>
      <c r="B50" s="9" t="s">
        <v>105</v>
      </c>
      <c r="C50" s="9"/>
      <c r="D50" s="57" t="s">
        <v>106</v>
      </c>
      <c r="E50" s="1"/>
      <c r="F50" s="20"/>
      <c r="G50" s="38" t="s">
        <v>54</v>
      </c>
      <c r="H50" s="38" t="s">
        <v>54</v>
      </c>
      <c r="I50" s="38">
        <f>I51</f>
        <v>738891</v>
      </c>
      <c r="J50" s="1"/>
    </row>
    <row r="51" spans="1:10" ht="64.5" customHeight="1">
      <c r="A51" s="12" t="s">
        <v>107</v>
      </c>
      <c r="B51" s="13" t="s">
        <v>108</v>
      </c>
      <c r="C51" s="13" t="s">
        <v>109</v>
      </c>
      <c r="D51" s="58" t="s">
        <v>110</v>
      </c>
      <c r="E51" s="27">
        <v>3220</v>
      </c>
      <c r="F51" s="28" t="s">
        <v>111</v>
      </c>
      <c r="G51" s="1">
        <v>2019</v>
      </c>
      <c r="H51" s="1">
        <v>738891</v>
      </c>
      <c r="I51" s="1">
        <f>H51</f>
        <v>738891</v>
      </c>
      <c r="J51" s="1">
        <v>100</v>
      </c>
    </row>
    <row r="52" spans="1:10" s="7" customFormat="1" ht="15.75">
      <c r="A52" s="38" t="s">
        <v>0</v>
      </c>
      <c r="B52" s="38" t="s">
        <v>0</v>
      </c>
      <c r="C52" s="38" t="s">
        <v>0</v>
      </c>
      <c r="D52" s="39" t="s">
        <v>3</v>
      </c>
      <c r="E52" s="39"/>
      <c r="F52" s="38" t="s">
        <v>0</v>
      </c>
      <c r="G52" s="38" t="s">
        <v>0</v>
      </c>
      <c r="H52" s="38" t="s">
        <v>0</v>
      </c>
      <c r="I52" s="71">
        <f>I10+I12+I15+I24+I31+I44+I47+I50</f>
        <v>11404733</v>
      </c>
      <c r="J52" s="38" t="s">
        <v>0</v>
      </c>
    </row>
    <row r="53" spans="1:10" ht="15.75">
      <c r="A53" s="3"/>
      <c r="B53" s="3"/>
      <c r="C53" s="3"/>
      <c r="D53" s="4"/>
      <c r="E53" s="4"/>
      <c r="F53" s="3"/>
      <c r="G53" s="3"/>
      <c r="H53" s="3"/>
      <c r="I53" s="3"/>
      <c r="J53" s="3"/>
    </row>
    <row r="54" ht="36" customHeight="1"/>
    <row r="55" spans="3:8" ht="18.75">
      <c r="C55" s="6" t="s">
        <v>134</v>
      </c>
      <c r="D55" s="6"/>
      <c r="E55" s="6"/>
      <c r="F55" s="6"/>
      <c r="G55" s="6"/>
      <c r="H55" s="6" t="s">
        <v>135</v>
      </c>
    </row>
    <row r="57" s="51" customFormat="1" ht="18.75">
      <c r="I57" s="52">
        <v>9640887</v>
      </c>
    </row>
    <row r="58" s="51" customFormat="1" ht="18.75">
      <c r="I58" s="54">
        <f>I52-I57</f>
        <v>1763846</v>
      </c>
    </row>
  </sheetData>
  <sheetProtection/>
  <mergeCells count="38">
    <mergeCell ref="D32:D33"/>
    <mergeCell ref="C32:C33"/>
    <mergeCell ref="B32:B33"/>
    <mergeCell ref="A32:A33"/>
    <mergeCell ref="D34:D41"/>
    <mergeCell ref="C34:C41"/>
    <mergeCell ref="B34:B41"/>
    <mergeCell ref="A34:A41"/>
    <mergeCell ref="D46:J46"/>
    <mergeCell ref="A43:C43"/>
    <mergeCell ref="G2:J2"/>
    <mergeCell ref="G1:J1"/>
    <mergeCell ref="F3:J3"/>
    <mergeCell ref="D25:D28"/>
    <mergeCell ref="C25:C28"/>
    <mergeCell ref="B25:B28"/>
    <mergeCell ref="A5:J5"/>
    <mergeCell ref="A30:C30"/>
    <mergeCell ref="A19:A21"/>
    <mergeCell ref="D19:D21"/>
    <mergeCell ref="C19:C21"/>
    <mergeCell ref="A13:A14"/>
    <mergeCell ref="G4:J4"/>
    <mergeCell ref="A25:A28"/>
    <mergeCell ref="A22:A23"/>
    <mergeCell ref="B22:B23"/>
    <mergeCell ref="C22:C23"/>
    <mergeCell ref="D22:D23"/>
    <mergeCell ref="A49:C49"/>
    <mergeCell ref="D49:J49"/>
    <mergeCell ref="D9:J9"/>
    <mergeCell ref="A9:C9"/>
    <mergeCell ref="B19:B21"/>
    <mergeCell ref="D13:D14"/>
    <mergeCell ref="C13:C14"/>
    <mergeCell ref="B13:B14"/>
    <mergeCell ref="D43:J43"/>
    <mergeCell ref="D30:J30"/>
  </mergeCells>
  <printOptions/>
  <pageMargins left="0.2" right="0.2" top="0.25" bottom="0.23" header="0.2" footer="0.2"/>
  <pageSetup horizontalDpi="600" verticalDpi="600" orientation="landscape" paperSize="9" scale="67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view="pageBreakPreview" zoomScale="85" zoomScaleNormal="75" zoomScaleSheetLayoutView="85" zoomScalePageLayoutView="0" workbookViewId="0" topLeftCell="A10">
      <selection activeCell="F12" sqref="F12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G1" s="113" t="s">
        <v>61</v>
      </c>
      <c r="H1" s="112"/>
      <c r="I1" s="112"/>
      <c r="J1" s="112"/>
      <c r="K1" s="36"/>
    </row>
    <row r="2" spans="7:11" ht="15" customHeight="1">
      <c r="G2" s="111" t="s">
        <v>60</v>
      </c>
      <c r="H2" s="112"/>
      <c r="I2" s="112"/>
      <c r="J2" s="112"/>
      <c r="K2" s="37"/>
    </row>
    <row r="3" spans="6:11" ht="18" customHeight="1">
      <c r="F3" s="114" t="s">
        <v>67</v>
      </c>
      <c r="G3" s="115"/>
      <c r="H3" s="115"/>
      <c r="I3" s="115"/>
      <c r="J3" s="115"/>
      <c r="K3" s="37"/>
    </row>
    <row r="4" spans="7:11" ht="15.75" customHeight="1">
      <c r="G4" s="101" t="s">
        <v>55</v>
      </c>
      <c r="H4" s="112"/>
      <c r="I4" s="112"/>
      <c r="J4" s="112"/>
      <c r="K4" s="35"/>
    </row>
    <row r="5" spans="1:10" ht="18.75">
      <c r="A5" s="120" t="s">
        <v>65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11" customHeight="1">
      <c r="A7" s="40" t="s">
        <v>56</v>
      </c>
      <c r="B7" s="40" t="s">
        <v>57</v>
      </c>
      <c r="C7" s="40" t="s">
        <v>58</v>
      </c>
      <c r="D7" s="40" t="s">
        <v>59</v>
      </c>
      <c r="E7" s="40" t="s">
        <v>17</v>
      </c>
      <c r="F7" s="40" t="s">
        <v>5</v>
      </c>
      <c r="G7" s="40" t="s">
        <v>63</v>
      </c>
      <c r="H7" s="40" t="s">
        <v>64</v>
      </c>
      <c r="I7" s="40" t="s">
        <v>62</v>
      </c>
      <c r="J7" s="40" t="s">
        <v>66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 customHeight="1">
      <c r="A9" s="108" t="s">
        <v>47</v>
      </c>
      <c r="B9" s="109"/>
      <c r="C9" s="110"/>
      <c r="D9" s="90" t="s">
        <v>48</v>
      </c>
      <c r="E9" s="93"/>
      <c r="F9" s="93"/>
      <c r="G9" s="93"/>
      <c r="H9" s="93"/>
      <c r="I9" s="93"/>
      <c r="J9" s="92"/>
    </row>
    <row r="10" spans="1:10" ht="15.75">
      <c r="A10" s="8" t="s">
        <v>27</v>
      </c>
      <c r="B10" s="9" t="s">
        <v>28</v>
      </c>
      <c r="C10" s="10"/>
      <c r="D10" s="21" t="s">
        <v>29</v>
      </c>
      <c r="E10" s="15"/>
      <c r="F10" s="1"/>
      <c r="G10" s="1"/>
      <c r="H10" s="38"/>
      <c r="I10" s="38"/>
      <c r="J10" s="1"/>
    </row>
    <row r="11" spans="1:10" ht="81.75" customHeight="1">
      <c r="A11" s="12" t="s">
        <v>34</v>
      </c>
      <c r="B11" s="13" t="s">
        <v>35</v>
      </c>
      <c r="C11" s="13" t="s">
        <v>36</v>
      </c>
      <c r="D11" s="42" t="s">
        <v>37</v>
      </c>
      <c r="E11" s="27">
        <v>3132</v>
      </c>
      <c r="F11" s="28" t="s">
        <v>91</v>
      </c>
      <c r="G11" s="1">
        <v>2019</v>
      </c>
      <c r="H11" s="41">
        <v>185000</v>
      </c>
      <c r="I11" s="1">
        <v>185000</v>
      </c>
      <c r="J11" s="1">
        <v>100</v>
      </c>
    </row>
    <row r="12" spans="1:10" s="7" customFormat="1" ht="15.75">
      <c r="A12" s="38" t="s">
        <v>0</v>
      </c>
      <c r="B12" s="38" t="s">
        <v>0</v>
      </c>
      <c r="C12" s="38" t="s">
        <v>0</v>
      </c>
      <c r="D12" s="39" t="s">
        <v>3</v>
      </c>
      <c r="E12" s="39"/>
      <c r="F12" s="38" t="s">
        <v>0</v>
      </c>
      <c r="G12" s="38" t="s">
        <v>0</v>
      </c>
      <c r="H12" s="38" t="s">
        <v>0</v>
      </c>
      <c r="I12" s="38">
        <f>I11</f>
        <v>185000</v>
      </c>
      <c r="J12" s="38" t="s">
        <v>0</v>
      </c>
    </row>
    <row r="13" spans="1:10" ht="15.75">
      <c r="A13" s="3"/>
      <c r="B13" s="3"/>
      <c r="C13" s="3"/>
      <c r="D13" s="4"/>
      <c r="E13" s="4"/>
      <c r="F13" s="3"/>
      <c r="G13" s="3"/>
      <c r="H13" s="3"/>
      <c r="I13" s="3"/>
      <c r="J13" s="3"/>
    </row>
    <row r="14" ht="82.5" customHeight="1"/>
    <row r="15" spans="3:8" ht="18.75">
      <c r="C15" s="6" t="s">
        <v>1</v>
      </c>
      <c r="D15" s="6"/>
      <c r="E15" s="6"/>
      <c r="F15" s="6"/>
      <c r="G15" s="6"/>
      <c r="H15" s="6" t="s">
        <v>2</v>
      </c>
    </row>
  </sheetData>
  <sheetProtection/>
  <mergeCells count="7">
    <mergeCell ref="G1:J1"/>
    <mergeCell ref="F3:J3"/>
    <mergeCell ref="A5:J5"/>
    <mergeCell ref="D9:J9"/>
    <mergeCell ref="A9:C9"/>
    <mergeCell ref="G4:J4"/>
    <mergeCell ref="G2:J2"/>
  </mergeCells>
  <printOptions/>
  <pageMargins left="0.2" right="0.2" top="0.25" bottom="0.23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2019-05-03T08:46:31Z</cp:lastPrinted>
  <dcterms:created xsi:type="dcterms:W3CDTF">2018-12-04T09:08:53Z</dcterms:created>
  <dcterms:modified xsi:type="dcterms:W3CDTF">2019-05-13T13:58:51Z</dcterms:modified>
  <cp:category/>
  <cp:version/>
  <cp:contentType/>
  <cp:contentStatus/>
</cp:coreProperties>
</file>